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F27" i="10"/>
  <c r="F28"/>
  <c r="D81" i="14"/>
  <c r="B81"/>
  <c r="A81"/>
  <c r="D80"/>
  <c r="B80"/>
  <c r="A80"/>
  <c r="D79"/>
  <c r="B79"/>
  <c r="A79"/>
  <c r="K42" i="5"/>
  <c r="K41"/>
  <c r="K40"/>
  <c r="K39"/>
  <c r="K38"/>
  <c r="K37"/>
  <c r="K36"/>
  <c r="K35"/>
  <c r="K34"/>
  <c r="K33"/>
  <c r="K32"/>
  <c r="D78" i="14"/>
  <c r="B78"/>
  <c r="A78"/>
  <c r="F12" i="9"/>
  <c r="K19" i="5"/>
  <c r="K18"/>
  <c r="K17"/>
  <c r="K16"/>
  <c r="K15"/>
  <c r="K14"/>
  <c r="K13"/>
  <c r="K12"/>
  <c r="K11"/>
  <c r="K30" i="8"/>
  <c r="K29"/>
  <c r="K28"/>
  <c r="K27"/>
  <c r="K26"/>
  <c r="K25"/>
  <c r="K24"/>
  <c r="K23"/>
  <c r="F10" i="10"/>
  <c r="F11"/>
  <c r="F46" i="13"/>
  <c r="E46"/>
  <c r="D46"/>
  <c r="C46"/>
  <c r="B46"/>
  <c r="A46"/>
  <c r="F45"/>
  <c r="E45"/>
  <c r="D45"/>
  <c r="C45"/>
  <c r="B45"/>
  <c r="A45"/>
  <c r="K10" i="8"/>
  <c r="G21" i="5"/>
  <c r="H21" s="1"/>
  <c r="F48" i="14"/>
  <c r="E48"/>
  <c r="D48"/>
  <c r="C48"/>
  <c r="B48"/>
  <c r="A48"/>
  <c r="F13" i="10" l="1"/>
  <c r="F15"/>
  <c r="F16"/>
  <c r="F17"/>
  <c r="F19"/>
  <c r="F20"/>
  <c r="F21"/>
  <c r="F18"/>
  <c r="D88" i="14"/>
  <c r="B88"/>
  <c r="A88"/>
  <c r="D87"/>
  <c r="B87"/>
  <c r="A87"/>
  <c r="D86"/>
  <c r="B86"/>
  <c r="A86"/>
  <c r="D77"/>
  <c r="B77"/>
  <c r="A77"/>
  <c r="D76"/>
  <c r="B76"/>
  <c r="A76"/>
  <c r="D75"/>
  <c r="B75"/>
  <c r="A75"/>
  <c r="D74"/>
  <c r="B74"/>
  <c r="A74"/>
  <c r="D73"/>
  <c r="B73"/>
  <c r="A73"/>
  <c r="D72"/>
  <c r="B72"/>
  <c r="A72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F40" i="7"/>
  <c r="F41"/>
  <c r="F28"/>
  <c r="F23"/>
  <c r="F17"/>
  <c r="F26"/>
  <c r="F22"/>
  <c r="F20"/>
  <c r="F27"/>
  <c r="F19"/>
  <c r="F18"/>
  <c r="F21"/>
  <c r="G39" i="5" l="1"/>
  <c r="H39" s="1"/>
  <c r="G34"/>
  <c r="H34" s="1"/>
  <c r="G41"/>
  <c r="H41" s="1"/>
  <c r="G35"/>
  <c r="H35" s="1"/>
  <c r="I81" i="16" l="1"/>
  <c r="I80"/>
  <c r="I79"/>
  <c r="I78"/>
  <c r="I77"/>
  <c r="I75"/>
  <c r="I74"/>
  <c r="I73"/>
  <c r="I72"/>
  <c r="I71"/>
  <c r="I70"/>
  <c r="I69"/>
  <c r="I68"/>
  <c r="I67"/>
  <c r="I66"/>
  <c r="I65"/>
  <c r="I60"/>
  <c r="I59"/>
  <c r="I58"/>
  <c r="I57"/>
  <c r="I56"/>
  <c r="I55"/>
  <c r="I54"/>
  <c r="I53"/>
  <c r="I51"/>
  <c r="I50"/>
  <c r="I48"/>
  <c r="I47"/>
  <c r="I46"/>
  <c r="I45"/>
  <c r="I44"/>
  <c r="I42"/>
  <c r="I41"/>
  <c r="I40"/>
  <c r="I39"/>
  <c r="I38"/>
  <c r="I37"/>
  <c r="I36"/>
  <c r="I35"/>
  <c r="I34"/>
  <c r="I33"/>
  <c r="I32"/>
  <c r="I30"/>
  <c r="I29"/>
  <c r="I28"/>
  <c r="I25"/>
  <c r="I24"/>
  <c r="I23"/>
  <c r="I22"/>
  <c r="I21"/>
  <c r="I20"/>
  <c r="I19"/>
  <c r="I18"/>
  <c r="I17"/>
  <c r="I16"/>
  <c r="I15"/>
  <c r="I14"/>
  <c r="I13"/>
  <c r="I12"/>
  <c r="I11"/>
  <c r="I9"/>
  <c r="I8"/>
  <c r="J38" s="1"/>
  <c r="F10" i="6"/>
  <c r="F15"/>
  <c r="F13"/>
  <c r="F11"/>
  <c r="F12"/>
  <c r="F14"/>
  <c r="F16"/>
  <c r="F39" i="7"/>
  <c r="F36"/>
  <c r="F38"/>
  <c r="F37"/>
  <c r="F35"/>
  <c r="F34"/>
  <c r="F33"/>
  <c r="F25"/>
  <c r="F24"/>
  <c r="F15"/>
  <c r="F14"/>
  <c r="F13"/>
  <c r="F12"/>
  <c r="F16"/>
  <c r="F11"/>
  <c r="F10"/>
  <c r="F36" i="9"/>
  <c r="F38"/>
  <c r="F37"/>
  <c r="F35"/>
  <c r="F34"/>
  <c r="F33"/>
  <c r="F19"/>
  <c r="F24"/>
  <c r="F27"/>
  <c r="F23"/>
  <c r="F25"/>
  <c r="F26"/>
  <c r="F28"/>
  <c r="F21"/>
  <c r="F18"/>
  <c r="F17"/>
  <c r="F14"/>
  <c r="F20"/>
  <c r="F16"/>
  <c r="F13"/>
  <c r="F15"/>
  <c r="F22"/>
  <c r="F10"/>
  <c r="F11"/>
  <c r="F31" i="10"/>
  <c r="F32"/>
  <c r="F30"/>
  <c r="F29"/>
  <c r="F26"/>
  <c r="F12"/>
  <c r="F14"/>
  <c r="G30" i="8"/>
  <c r="H30" s="1"/>
  <c r="G28"/>
  <c r="H28" s="1"/>
  <c r="G25"/>
  <c r="G29"/>
  <c r="H29" s="1"/>
  <c r="G27"/>
  <c r="H27" s="1"/>
  <c r="G24"/>
  <c r="H24" s="1"/>
  <c r="G20"/>
  <c r="H20" s="1"/>
  <c r="G21"/>
  <c r="H21" s="1"/>
  <c r="G18"/>
  <c r="H18" s="1"/>
  <c r="G26"/>
  <c r="H26" s="1"/>
  <c r="G23"/>
  <c r="H23" s="1"/>
  <c r="G13"/>
  <c r="G19"/>
  <c r="H19" s="1"/>
  <c r="G17"/>
  <c r="H17" s="1"/>
  <c r="G22"/>
  <c r="H22" s="1"/>
  <c r="G16"/>
  <c r="H16" s="1"/>
  <c r="G14"/>
  <c r="H14" s="1"/>
  <c r="G15"/>
  <c r="H15" s="1"/>
  <c r="G11"/>
  <c r="H11" s="1"/>
  <c r="G10"/>
  <c r="H10" s="1"/>
  <c r="G12"/>
  <c r="H12" s="1"/>
  <c r="G38" i="5"/>
  <c r="H38" s="1"/>
  <c r="G37"/>
  <c r="H37" s="1"/>
  <c r="G40"/>
  <c r="H40" s="1"/>
  <c r="G36"/>
  <c r="H36" s="1"/>
  <c r="G32"/>
  <c r="H32" s="1"/>
  <c r="G33"/>
  <c r="H33" s="1"/>
  <c r="G29"/>
  <c r="H29" s="1"/>
  <c r="G31"/>
  <c r="H31" s="1"/>
  <c r="G27"/>
  <c r="H27" s="1"/>
  <c r="G28"/>
  <c r="H28" s="1"/>
  <c r="G30"/>
  <c r="H30" s="1"/>
  <c r="G25"/>
  <c r="H25" s="1"/>
  <c r="G26"/>
  <c r="H26" s="1"/>
  <c r="G12"/>
  <c r="H12" s="1"/>
  <c r="G14"/>
  <c r="H14" s="1"/>
  <c r="G13"/>
  <c r="H13" s="1"/>
  <c r="G11"/>
  <c r="H11" s="1"/>
  <c r="G15"/>
  <c r="H15" s="1"/>
  <c r="G17"/>
  <c r="H17" s="1"/>
  <c r="G18"/>
  <c r="H18" s="1"/>
  <c r="G20"/>
  <c r="H20" s="1"/>
  <c r="G19"/>
  <c r="H19" s="1"/>
  <c r="G16"/>
  <c r="H16" s="1"/>
  <c r="G10"/>
  <c r="H10" s="1"/>
  <c r="G9"/>
  <c r="H9" s="1"/>
  <c r="G14" i="4"/>
  <c r="H14" s="1"/>
  <c r="G13"/>
  <c r="H13" s="1"/>
  <c r="G15"/>
  <c r="H15" s="1"/>
  <c r="G12"/>
  <c r="H12" s="1"/>
  <c r="G11"/>
  <c r="H11" s="1"/>
  <c r="G10"/>
  <c r="H10" s="1"/>
  <c r="G25" i="1"/>
  <c r="H25" s="1"/>
  <c r="G23"/>
  <c r="H23" s="1"/>
  <c r="G24"/>
  <c r="H24" s="1"/>
  <c r="G13"/>
  <c r="H13" s="1"/>
  <c r="G16"/>
  <c r="H16" s="1"/>
  <c r="G14"/>
  <c r="H14" s="1"/>
  <c r="G12"/>
  <c r="H12" s="1"/>
  <c r="H11"/>
  <c r="G11"/>
  <c r="G10"/>
  <c r="H10" s="1"/>
  <c r="G41" i="13"/>
  <c r="J80" i="16" l="1"/>
  <c r="J81" s="1"/>
  <c r="H13" i="8"/>
  <c r="G46" i="13"/>
  <c r="H25" i="8"/>
  <c r="G45" i="13"/>
  <c r="G23"/>
  <c r="E24" i="14"/>
  <c r="D24"/>
  <c r="C24"/>
  <c r="B24"/>
  <c r="A24"/>
  <c r="G18" i="13"/>
  <c r="G17"/>
  <c r="G30"/>
  <c r="G29"/>
  <c r="K22" i="8"/>
  <c r="E47" i="14" l="1"/>
  <c r="F36"/>
  <c r="F42"/>
  <c r="E35"/>
  <c r="D35"/>
  <c r="C35"/>
  <c r="B35"/>
  <c r="A35"/>
  <c r="W13" i="9"/>
  <c r="W12"/>
  <c r="V13"/>
  <c r="V12"/>
  <c r="U13"/>
  <c r="U12"/>
  <c r="F24" i="14" l="1"/>
  <c r="G48" i="13"/>
  <c r="H48" s="1"/>
  <c r="G47"/>
  <c r="H47" s="1"/>
  <c r="F12" i="14"/>
  <c r="F18"/>
  <c r="K31" i="5" l="1"/>
  <c r="K30"/>
  <c r="K29"/>
  <c r="K28"/>
  <c r="K27"/>
  <c r="K26"/>
  <c r="K25" i="1"/>
  <c r="K24"/>
  <c r="K16"/>
  <c r="K15"/>
  <c r="K14"/>
  <c r="K13"/>
  <c r="K12"/>
  <c r="K11"/>
  <c r="F30" i="14" l="1"/>
  <c r="E4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6" i="7" l="1"/>
  <c r="A2"/>
  <c r="A1"/>
  <c r="A6" i="9"/>
  <c r="A2"/>
  <c r="A1"/>
  <c r="G15" i="1"/>
  <c r="H15" s="1"/>
  <c r="A1" i="5"/>
  <c r="A2"/>
  <c r="A6"/>
  <c r="K21" i="8" l="1"/>
  <c r="K20"/>
  <c r="K19"/>
  <c r="K18"/>
  <c r="K17"/>
  <c r="K16"/>
  <c r="K15"/>
  <c r="K14"/>
  <c r="K13"/>
  <c r="K10" i="1" l="1"/>
  <c r="H29" i="13"/>
  <c r="K12" i="8" l="1"/>
  <c r="K11"/>
  <c r="K25" i="5"/>
  <c r="K20"/>
  <c r="K10"/>
  <c r="K9"/>
  <c r="K13" i="4"/>
  <c r="K14"/>
  <c r="K15"/>
  <c r="K12"/>
  <c r="K11"/>
  <c r="K10"/>
  <c r="K23" i="1"/>
  <c r="D52" i="14" l="1"/>
  <c r="B52"/>
  <c r="A52"/>
  <c r="G42" i="13" l="1"/>
  <c r="H42" l="1"/>
  <c r="H41"/>
  <c r="G36"/>
  <c r="H36" s="1"/>
  <c r="G35"/>
  <c r="H35" s="1"/>
  <c r="H30"/>
  <c r="G24"/>
  <c r="H24" s="1"/>
  <c r="H23"/>
  <c r="A5" l="1"/>
  <c r="A5" i="8" l="1"/>
  <c r="A5" i="5"/>
  <c r="A5" i="4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H18" l="1"/>
  <c r="H17"/>
  <c r="D47" i="14" l="1"/>
  <c r="C47"/>
  <c r="B47"/>
  <c r="A47"/>
  <c r="A45"/>
  <c r="A22" l="1"/>
  <c r="A20"/>
  <c r="A14"/>
  <c r="A10"/>
  <c r="A8"/>
  <c r="A6"/>
  <c r="A3"/>
  <c r="A2"/>
  <c r="G28" i="13" l="1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1" i="12"/>
  <c r="A2"/>
  <c r="A6"/>
  <c r="A1" i="10"/>
  <c r="A2"/>
  <c r="A6"/>
  <c r="A1" i="8"/>
  <c r="A2"/>
  <c r="A6"/>
  <c r="A1" i="4"/>
  <c r="A2"/>
  <c r="A6"/>
  <c r="G16" i="13" l="1"/>
  <c r="G21"/>
  <c r="G33"/>
  <c r="G27"/>
  <c r="G34"/>
  <c r="G15"/>
</calcChain>
</file>

<file path=xl/sharedStrings.xml><?xml version="1.0" encoding="utf-8"?>
<sst xmlns="http://schemas.openxmlformats.org/spreadsheetml/2006/main" count="1157" uniqueCount="277">
  <si>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</si>
  <si>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</si>
  <si>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</si>
  <si>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</si>
  <si>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</si>
  <si>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</si>
  <si>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</si>
  <si>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</si>
  <si>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</si>
  <si>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</si>
  <si>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</si>
  <si>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</si>
  <si>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</si>
  <si>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</si>
  <si>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</si>
  <si>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</si>
  <si>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</si>
  <si>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</si>
  <si>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</si>
  <si>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</si>
  <si>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</si>
  <si>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</si>
  <si>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</si>
  <si>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</si>
  <si>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BOCHAS ROJAS</t>
  </si>
  <si>
    <t>CABALLEROS JUVENILES (Clases 96- 97- 98- 99 - 00 - 01 y 02)</t>
  </si>
  <si>
    <t>CABALLEROS MENORES (Clases 03 - 04 y 05)</t>
  </si>
  <si>
    <t>ALBATROS - CABALLEROS CLASES 08 - 09 -</t>
  </si>
  <si>
    <t>ALBATROS - DAMAS CLASES 08 - 09 -</t>
  </si>
  <si>
    <t>EAGLES - CABALLEROS CLASES 10 - 11 -</t>
  </si>
  <si>
    <t>EAGLES - DAMAS CLASES 10 - 11 -</t>
  </si>
  <si>
    <t>DESEMP</t>
  </si>
  <si>
    <t>PROMOCIONALES A HCP.</t>
  </si>
  <si>
    <t>BIRDIES - CABALLEROS CLASES 2012 Y POSTERIORES</t>
  </si>
  <si>
    <t>BIRDIES - DAMAS CLASES 2012 Y POSTERIORES</t>
  </si>
  <si>
    <t>CABALLEROS MENORES DE 15 AÑOS (Clases 06 - 07)</t>
  </si>
  <si>
    <t>1° GROSS</t>
  </si>
  <si>
    <t>2° GROSS</t>
  </si>
  <si>
    <t>T</t>
  </si>
  <si>
    <t>Hoyos</t>
  </si>
  <si>
    <t>ULT. 6 H.</t>
  </si>
  <si>
    <t>ULT. 3 H.</t>
  </si>
  <si>
    <t>HAUQUI JUAN IGNACIO</t>
  </si>
  <si>
    <t>GCD</t>
  </si>
  <si>
    <t>DAMAS MENORES (Clases 03 - 04 y 05)</t>
  </si>
  <si>
    <t>GOLFISTAS INTEGRADOS</t>
  </si>
  <si>
    <t>MAR DEL PLATA GOLF CLUB</t>
  </si>
  <si>
    <t>CANCHA NUEVA</t>
  </si>
  <si>
    <t>DOMINGO 28 DE NOVIEMBRE DE 2021</t>
  </si>
  <si>
    <r>
      <t xml:space="preserve">CABALLEROS MENORES DE 13 AÑOS Y </t>
    </r>
    <r>
      <rPr>
        <b/>
        <sz val="15"/>
        <color theme="3" tint="0.39997558519241921"/>
        <rFont val="Arial"/>
        <family val="2"/>
      </rPr>
      <t>ALBATROS</t>
    </r>
  </si>
  <si>
    <t>MAR DEL PLATA GOLF CLUB - CANCHA NUEVA -</t>
  </si>
  <si>
    <r>
      <t xml:space="preserve">ULTIMA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</si>
  <si>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: 37  +  36  =  73  y  par  caballeros  :  36  +  35  =  71</t>
  </si>
  <si>
    <t>HOYO 1</t>
  </si>
  <si>
    <t>CABALLEROS MENORES DE 13 CLASES 08 y Posteriores y ALBATROS - BOCHAS ROJAS -</t>
  </si>
  <si>
    <t>BALMACEDA SANTIAGO</t>
  </si>
  <si>
    <t>TOCAGNI JUAN MARTIN</t>
  </si>
  <si>
    <t>FLUGUEL LUCAS</t>
  </si>
  <si>
    <t>SOSA JOSHUA</t>
  </si>
  <si>
    <t>CALEGARIS TIAGO</t>
  </si>
  <si>
    <t>JAUNARENA FACUNDO ESTEBAN</t>
  </si>
  <si>
    <t>MONTES JOAQUIN</t>
  </si>
  <si>
    <t>CEJAS FEDERICO</t>
  </si>
  <si>
    <t>DONADIO AGUSTIN</t>
  </si>
  <si>
    <t>PALENCIA EMILIO</t>
  </si>
  <si>
    <t>ROLON ESTANISLAO</t>
  </si>
  <si>
    <t>RODRIGUEZ LUCIANO</t>
  </si>
  <si>
    <t>LANCELOTTI VALENTINO</t>
  </si>
  <si>
    <t>PORTIS SANTIAGO</t>
  </si>
  <si>
    <t>ZANETTA MAXIMO</t>
  </si>
  <si>
    <t>LEOFANTI RENZO</t>
  </si>
  <si>
    <t>DEL RIO DAVID</t>
  </si>
  <si>
    <t>SALVI SANTINO</t>
  </si>
  <si>
    <t>LANDI AGUSTIN</t>
  </si>
  <si>
    <t>DURINGER BENJAMIN</t>
  </si>
  <si>
    <t>RAMPEZZOTTI BARTOLOME</t>
  </si>
  <si>
    <t>CRUZ COSME</t>
  </si>
  <si>
    <t>JENKINS STEVE</t>
  </si>
  <si>
    <t>PATTI NICOLAS</t>
  </si>
  <si>
    <t>CABALLEROS MENORES DE 15 CLASES 06 y 07 - BOCHAS AZULES -</t>
  </si>
  <si>
    <t>SARASOLA JOSE MANUEL</t>
  </si>
  <si>
    <t>SALANITRO TOMAS</t>
  </si>
  <si>
    <t>SALVI BENICIO</t>
  </si>
  <si>
    <t>LANDI SANTIAGO</t>
  </si>
  <si>
    <t>MORUA CARIAC SANTIAGO</t>
  </si>
  <si>
    <t>BERENGENO SANTINO MARIO</t>
  </si>
  <si>
    <t>SAFE FRANCO</t>
  </si>
  <si>
    <t>MOIONI DANTE</t>
  </si>
  <si>
    <t>ORTALE FELIPE</t>
  </si>
  <si>
    <t>GIMENEZ QUIROGA GONZALO</t>
  </si>
  <si>
    <t>LEOFANTI DANTE SALVADOR</t>
  </si>
  <si>
    <t>BERCHOT TOMAS</t>
  </si>
  <si>
    <t>CABALLEROS MENORES CLASES 03 - 04  Y  05  - BOCHAS AZULES -</t>
  </si>
  <si>
    <t>ACTIS JUAN CRUZ</t>
  </si>
  <si>
    <t>GERBINO ARAUJO THIAGO VALENTIN</t>
  </si>
  <si>
    <t>LUCHETTA VALENTIN</t>
  </si>
  <si>
    <t>TOBLER SANTIAGO</t>
  </si>
  <si>
    <t>LARREGAIN GABRIEL</t>
  </si>
  <si>
    <t>PEREZ SANTANDREA FERMIN</t>
  </si>
  <si>
    <t>CABALLEROS JUVENILES CLASES 96 - 97 - 98 - 99 - 00 - 01 Y 02 - BOCHAS AZULES -</t>
  </si>
  <si>
    <t>CUTHILL LIAM</t>
  </si>
  <si>
    <t>DI IORIO GIANLUCA</t>
  </si>
  <si>
    <t>CERONO ENZO</t>
  </si>
  <si>
    <t>BRISIGHELLI LUCA</t>
  </si>
  <si>
    <t>FERNANDEZ FRANCISCO</t>
  </si>
  <si>
    <t>MORUA CARIAC MATEO</t>
  </si>
  <si>
    <t>BILBAO FRANCISCO EUGENIO</t>
  </si>
  <si>
    <t>NASSR TOMAS FRANCISCO</t>
  </si>
  <si>
    <t>NASIF YAIR MANUEL</t>
  </si>
  <si>
    <t>ACUÑA TOBIAS</t>
  </si>
  <si>
    <t>DAMAS  M 18 (CLASES 03-04 Y 05)</t>
  </si>
  <si>
    <t>ERRECART JIMENA</t>
  </si>
  <si>
    <t>SERRES SCHEFFER JOSEFINA</t>
  </si>
  <si>
    <t>DE MARTINO FELICITAS</t>
  </si>
  <si>
    <t>AYESA SOFIA ITZIAR</t>
  </si>
  <si>
    <t>DAMAS  M 15 (CLASES 06 y Posteriores) Y ALBATROS</t>
  </si>
  <si>
    <t>OLIVERI ANGELINA</t>
  </si>
  <si>
    <t>MARTIN IARA</t>
  </si>
  <si>
    <t>RAMPOLDI SARA ALESSIA</t>
  </si>
  <si>
    <t>CACACE ISABELLA</t>
  </si>
  <si>
    <t>ARANO ROCIO</t>
  </si>
  <si>
    <t>POLITA NUÑEZ MAITE</t>
  </si>
  <si>
    <t>DANIEL KATJA</t>
  </si>
  <si>
    <t>DEPREZ UMMA</t>
  </si>
  <si>
    <t>MORAN ASTESANO VALENTINA</t>
  </si>
  <si>
    <t>DE MARTINO BERNARDITA</t>
  </si>
  <si>
    <t>ACHEN ALDANA</t>
  </si>
  <si>
    <t>MUGURUZA SOL</t>
  </si>
  <si>
    <t>CAAMAÑO MORA</t>
  </si>
  <si>
    <t>MAGGIO ERIKA</t>
  </si>
  <si>
    <t>STIER RENATA</t>
  </si>
  <si>
    <t>MENDES DIZ ELEONORA</t>
  </si>
  <si>
    <t>RODRIGUEZ MACIAS ISABELLA</t>
  </si>
  <si>
    <t>SUAREZ GIORCELLI MARTINA</t>
  </si>
  <si>
    <t>ULTIMA FECHA DEL RANKING - MENORES SIN HANDICAP -</t>
  </si>
  <si>
    <r>
      <t xml:space="preserve">CATEGORIAS 2010 Y 2011 </t>
    </r>
    <r>
      <rPr>
        <b/>
        <sz val="9"/>
        <color indexed="13"/>
        <rFont val="Arial"/>
        <family val="2"/>
      </rPr>
      <t>- EAGLES -</t>
    </r>
  </si>
  <si>
    <t>GENTILE MARTINO</t>
  </si>
  <si>
    <t>ACOSTA TOBIAS</t>
  </si>
  <si>
    <t>KALINOWSKI IVO</t>
  </si>
  <si>
    <t>VILLA JUAN PEDRO</t>
  </si>
  <si>
    <t>ECHEGOYEN JAIME</t>
  </si>
  <si>
    <t>GIMENEZ GONZALO</t>
  </si>
  <si>
    <t>ROCCO LORENZO</t>
  </si>
  <si>
    <t>DE MARTINO AGUSTIN</t>
  </si>
  <si>
    <t>ALEMAN BENJAMIN</t>
  </si>
  <si>
    <t>CICCOLA SANTINO</t>
  </si>
  <si>
    <t>ULLUA BAUTISTA</t>
  </si>
  <si>
    <t>PARDO LORENZO</t>
  </si>
  <si>
    <t>CICCOLA RODRIGO</t>
  </si>
  <si>
    <t>SARASOLA FEDERICO</t>
  </si>
  <si>
    <t>GALOPPO SANTINO</t>
  </si>
  <si>
    <t>REYNOSA JOAQUIN</t>
  </si>
  <si>
    <t>CRUZ AUGUSTO</t>
  </si>
  <si>
    <t>JUAREZ GOÑI FRANCISCO QUINTO</t>
  </si>
  <si>
    <t>PROBICITO IGNACIO</t>
  </si>
  <si>
    <t>MEILAN LOURDES</t>
  </si>
  <si>
    <t>MA KARTHE PUCILLO MIA</t>
  </si>
  <si>
    <t>TRIGO FELICITAS</t>
  </si>
  <si>
    <t>BUSTAMANTE OLIVIA</t>
  </si>
  <si>
    <t>PORCEL ALFONSINA</t>
  </si>
  <si>
    <t>BIONDELLI ALLEGRA</t>
  </si>
  <si>
    <t>JENKINS UMA</t>
  </si>
  <si>
    <r>
      <t xml:space="preserve">CATEGORIA 2012 Y POSTERIORES </t>
    </r>
    <r>
      <rPr>
        <b/>
        <sz val="9"/>
        <color indexed="13"/>
        <rFont val="Arial"/>
        <family val="2"/>
      </rPr>
      <t>- BIRDIES -</t>
    </r>
  </si>
  <si>
    <t>PARASUCO AXEL GONZALO</t>
  </si>
  <si>
    <t>PATTI VICENTE</t>
  </si>
  <si>
    <t>CICCOLA FRANCESCO</t>
  </si>
  <si>
    <t>JUAREZ BENJAMIN</t>
  </si>
  <si>
    <t>DE ZUBIZARRETA MATEO</t>
  </si>
  <si>
    <t>GOTI ALFONSO</t>
  </si>
  <si>
    <t>MUNAR FELIX</t>
  </si>
  <si>
    <t>HAUQUI MANUEL</t>
  </si>
  <si>
    <t>CASTRO SANTINO</t>
  </si>
  <si>
    <t>FALCON PERRETTI ORESTE JONAS</t>
  </si>
  <si>
    <t>FLORES BELLINI IGNACIO</t>
  </si>
  <si>
    <t>LAGOS TOMAS</t>
  </si>
  <si>
    <t>RIVAS BAUTISTA</t>
  </si>
  <si>
    <t>MORELLO JUAN</t>
  </si>
  <si>
    <t>GIMENEZ BENJAMIN</t>
  </si>
  <si>
    <t>MORELLO SANTIAGO</t>
  </si>
  <si>
    <t>VALLE FELIPE</t>
  </si>
  <si>
    <t>RODRIGUEZ MACIAS HILARIO</t>
  </si>
  <si>
    <t>GUTIERREZ PEDRO</t>
  </si>
  <si>
    <t>PORCEL RENZO</t>
  </si>
  <si>
    <t>FALLICO GONZALEZ JOAQUIN</t>
  </si>
  <si>
    <t>MONTENEGRO BENJAMIN</t>
  </si>
  <si>
    <t>CHOCO HIPOLITO</t>
  </si>
  <si>
    <t>MARTIN MILENA</t>
  </si>
  <si>
    <t>PORCEL MARGARITA</t>
  </si>
  <si>
    <t>RAMPEZZOTI JUSTINA</t>
  </si>
  <si>
    <t>LEOFANTI BIANCA EMILIA</t>
  </si>
  <si>
    <t>PROBICITO LOLA</t>
  </si>
  <si>
    <t>CEJAS CATALINA</t>
  </si>
  <si>
    <t>POLITA NUÑEZ LUCIA</t>
  </si>
  <si>
    <t>BUSTAMANTE EMILIA</t>
  </si>
  <si>
    <t>CEJAS AGOSTINA</t>
  </si>
  <si>
    <t>CANNELLI ESMERALDA</t>
  </si>
  <si>
    <t>CONTE BIANCA</t>
  </si>
  <si>
    <t>TRIGO VIOLETA</t>
  </si>
  <si>
    <t>SORRIBAS DELFINA</t>
  </si>
  <si>
    <t>SUAREZ GIORCELLI OLIVIA</t>
  </si>
  <si>
    <t>ARANO MACARENA</t>
  </si>
  <si>
    <t>PRINCIPIANTES - 5 HOYOS -</t>
  </si>
  <si>
    <t>LAMORTE JUAN SEBASTIAN</t>
  </si>
  <si>
    <t>ELICHIRIBEHETY PEDRO</t>
  </si>
  <si>
    <t>ECHEGOYEN HILARIO</t>
  </si>
  <si>
    <t>BISOGNIN MATEO</t>
  </si>
  <si>
    <t>VALDEZ DENOTO LUCIA</t>
  </si>
  <si>
    <t>FOLGUERAS AUGUSTO</t>
  </si>
  <si>
    <t>MORELLO BAUTISTA</t>
  </si>
  <si>
    <t>REINOSO URIEL</t>
  </si>
  <si>
    <t>BILANCIERI MATEO GABRIEL</t>
  </si>
  <si>
    <t>MASTROVITA FRANCISCO</t>
  </si>
  <si>
    <t>ECHEGOYEN CIRILO</t>
  </si>
  <si>
    <t>MOGNONE SEMPER FELIPE</t>
  </si>
  <si>
    <t>FOLGUERAS LAUTARO</t>
  </si>
  <si>
    <t>VALDEZ DENOTO GONZALO</t>
  </si>
  <si>
    <t>ELICHIRIBEHETY TOMAS</t>
  </si>
  <si>
    <t>SARASOLA PEDRO</t>
  </si>
  <si>
    <t>FORMATO LUCIANO ARIEL</t>
  </si>
  <si>
    <t>FORMATO MARIANELA AILEN</t>
  </si>
  <si>
    <t>DOMINGUEZ DO AMARAL BAUTISTA</t>
  </si>
  <si>
    <t>ECHEGOYEN GENARO</t>
  </si>
  <si>
    <t>DE ROSA BRUNO</t>
  </si>
  <si>
    <t>MA KARTHE FRANCISCO</t>
  </si>
  <si>
    <t>DEL VAL NAMUR THIAGO</t>
  </si>
  <si>
    <t>NAMUR SANTASOLA VALENTINA</t>
  </si>
  <si>
    <t>SANTORO ULLUA MARIA VALENTINA</t>
  </si>
  <si>
    <t>ULLUA EMILA DELFINA</t>
  </si>
  <si>
    <t>ROLON GREGORIO</t>
  </si>
  <si>
    <t>HOYO 10</t>
  </si>
  <si>
    <t>PROMOCIONALES A HCP</t>
  </si>
  <si>
    <t>VARELA FRANCISCO</t>
  </si>
  <si>
    <t>MONJE SATHYA ANIL</t>
  </si>
  <si>
    <t>CEJAS SANTIAGO</t>
  </si>
  <si>
    <t>MURCIA LUCA</t>
  </si>
  <si>
    <t>OCAMPO BENJAMIN</t>
  </si>
  <si>
    <t>LEON CAMPOS IARA</t>
  </si>
  <si>
    <t>PEREZ RAVENTOS MATEO</t>
  </si>
  <si>
    <t>EVTGC</t>
  </si>
  <si>
    <t>ML</t>
  </si>
  <si>
    <t>MDPGC</t>
  </si>
  <si>
    <t>CMDP</t>
  </si>
  <si>
    <t>SPGC</t>
  </si>
  <si>
    <t>TGC</t>
  </si>
  <si>
    <t>NGC</t>
  </si>
  <si>
    <t>CSCPGB</t>
  </si>
  <si>
    <t>CEGL</t>
  </si>
  <si>
    <t>FLUGUEL LUCAS JOSE</t>
  </si>
  <si>
    <t>STGC</t>
  </si>
  <si>
    <t>ERRECART GIMENA</t>
  </si>
  <si>
    <r>
      <t xml:space="preserve">DAMAS MENORES DE 15 AÑOS Y </t>
    </r>
    <r>
      <rPr>
        <b/>
        <sz val="15"/>
        <color theme="5" tint="0.39997558519241921"/>
        <rFont val="Arial"/>
        <family val="2"/>
      </rPr>
      <t>ALBATROS</t>
    </r>
  </si>
  <si>
    <t xml:space="preserve">ROLON ESTANISLAO </t>
  </si>
  <si>
    <t xml:space="preserve">CEJAS FEDERICO </t>
  </si>
  <si>
    <t>JAUNARENA FACUNDO</t>
  </si>
  <si>
    <t xml:space="preserve">JUAREZ GOÑI FRANCISCO </t>
  </si>
  <si>
    <t>ZUBIZARRETA MATEO</t>
  </si>
  <si>
    <t>BENJAMIN GIMENEZ</t>
  </si>
  <si>
    <t>VALLA FELIPE</t>
  </si>
  <si>
    <t>MONTENEGRO GIL BENJAMIN</t>
  </si>
  <si>
    <t>PEREZ RAVENTO MATEO</t>
  </si>
  <si>
    <t>MURCIA LUCA BASILIO</t>
  </si>
  <si>
    <t xml:space="preserve">LEON CAMPOS IARA </t>
  </si>
  <si>
    <t xml:space="preserve">JENKINS UMA </t>
  </si>
  <si>
    <t>CAMET</t>
  </si>
  <si>
    <t>ULLUA EMILIA DELFINA</t>
  </si>
  <si>
    <t>CG</t>
  </si>
  <si>
    <t>VGGC</t>
  </si>
  <si>
    <t>GCHCC</t>
  </si>
  <si>
    <t>P</t>
  </si>
  <si>
    <r>
      <t xml:space="preserve">LANCELOTTI VALENTINO </t>
    </r>
    <r>
      <rPr>
        <b/>
        <sz val="15"/>
        <color indexed="17"/>
        <rFont val="Arial"/>
        <family val="2"/>
      </rPr>
      <t>(U. 6 H 28)</t>
    </r>
  </si>
  <si>
    <r>
      <t xml:space="preserve">LANDI AGUSTIN </t>
    </r>
    <r>
      <rPr>
        <b/>
        <sz val="15"/>
        <color indexed="17"/>
        <rFont val="Arial"/>
        <family val="2"/>
      </rPr>
      <t>(U. 6 H 31)</t>
    </r>
  </si>
  <si>
    <r>
      <t xml:space="preserve">PORCEL ALFONSINA </t>
    </r>
    <r>
      <rPr>
        <b/>
        <sz val="15"/>
        <color indexed="17"/>
        <rFont val="Arial"/>
        <family val="2"/>
      </rPr>
      <t>(U. 6 H 35)</t>
    </r>
  </si>
  <si>
    <r>
      <t xml:space="preserve">TRIGO FELICITAS </t>
    </r>
    <r>
      <rPr>
        <b/>
        <sz val="15"/>
        <color indexed="17"/>
        <rFont val="Arial"/>
        <family val="2"/>
      </rPr>
      <t>(U. 6 H 42)</t>
    </r>
  </si>
  <si>
    <t>CONCURSO DE APROATCH</t>
  </si>
  <si>
    <t>LETO LUISA</t>
  </si>
  <si>
    <t>---</t>
  </si>
  <si>
    <t>TRIGO VIOLTA</t>
  </si>
</sst>
</file>

<file path=xl/styles.xml><?xml version="1.0" encoding="utf-8"?>
<styleSheet xmlns="http://schemas.openxmlformats.org/spreadsheetml/2006/main">
  <numFmts count="5">
    <numFmt numFmtId="164" formatCode="dd/mm/yyyy;@"/>
    <numFmt numFmtId="165" formatCode="[$-C0A]General"/>
    <numFmt numFmtId="166" formatCode="0.0"/>
    <numFmt numFmtId="167" formatCode="[$-C0A]dd/mm/yyyy"/>
    <numFmt numFmtId="168" formatCode="[$-C0A]0.0"/>
  </numFmts>
  <fonts count="50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5"/>
      <color theme="3" tint="0.39997558519241921"/>
      <name val="Arial"/>
      <family val="2"/>
    </font>
    <font>
      <sz val="25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9"/>
      <color theme="1"/>
      <name val="Arial2"/>
    </font>
    <font>
      <sz val="9"/>
      <name val="Arial1"/>
    </font>
    <font>
      <b/>
      <sz val="9"/>
      <color indexed="10"/>
      <name val="Arial"/>
      <family val="2"/>
    </font>
    <font>
      <b/>
      <sz val="9"/>
      <color indexed="13"/>
      <name val="Arial"/>
      <family val="2"/>
    </font>
    <font>
      <b/>
      <sz val="9"/>
      <color theme="1"/>
      <name val="Arial2"/>
    </font>
    <font>
      <sz val="9"/>
      <color theme="1"/>
      <name val="Calibri"/>
      <family val="2"/>
      <scheme val="minor"/>
    </font>
    <font>
      <b/>
      <sz val="15"/>
      <color theme="5" tint="0.39997558519241921"/>
      <name val="Arial"/>
      <family val="2"/>
    </font>
    <font>
      <b/>
      <sz val="15"/>
      <color indexed="17"/>
      <name val="Arial"/>
      <family val="2"/>
    </font>
    <font>
      <b/>
      <sz val="9"/>
      <color rgb="FFFF0000"/>
      <name val="Arial1"/>
    </font>
    <font>
      <b/>
      <sz val="9"/>
      <color rgb="FFFF0000"/>
      <name val="Arial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9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0" xfId="0" applyFont="1" applyFill="1" applyBorder="1"/>
    <xf numFmtId="164" fontId="1" fillId="0" borderId="2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6" borderId="10" xfId="0" applyFont="1" applyFill="1" applyBorder="1"/>
    <xf numFmtId="0" fontId="1" fillId="0" borderId="19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9" xfId="0" applyFont="1" applyFill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5" fillId="0" borderId="0" xfId="0" applyFont="1"/>
    <xf numFmtId="0" fontId="16" fillId="0" borderId="0" xfId="0" applyFont="1"/>
    <xf numFmtId="0" fontId="21" fillId="0" borderId="0" xfId="0" applyFont="1"/>
    <xf numFmtId="0" fontId="39" fillId="0" borderId="0" xfId="0" applyFont="1" applyFill="1" applyAlignment="1">
      <alignment horizontal="center"/>
    </xf>
    <xf numFmtId="0" fontId="21" fillId="0" borderId="0" xfId="0" applyFont="1" applyFill="1"/>
    <xf numFmtId="20" fontId="21" fillId="0" borderId="19" xfId="0" applyNumberFormat="1" applyFont="1" applyFill="1" applyBorder="1" applyAlignment="1">
      <alignment horizontal="center"/>
    </xf>
    <xf numFmtId="0" fontId="21" fillId="0" borderId="29" xfId="0" applyFont="1" applyFill="1" applyBorder="1"/>
    <xf numFmtId="165" fontId="40" fillId="12" borderId="30" xfId="2" applyNumberFormat="1" applyFont="1" applyFill="1" applyBorder="1"/>
    <xf numFmtId="168" fontId="40" fillId="0" borderId="30" xfId="2" applyNumberFormat="1" applyFont="1" applyFill="1" applyBorder="1" applyAlignment="1">
      <alignment horizontal="center"/>
    </xf>
    <xf numFmtId="0" fontId="21" fillId="0" borderId="30" xfId="0" applyFont="1" applyFill="1" applyBorder="1"/>
    <xf numFmtId="0" fontId="21" fillId="0" borderId="31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3" xfId="0" applyFont="1" applyFill="1" applyBorder="1"/>
    <xf numFmtId="165" fontId="40" fillId="12" borderId="2" xfId="2" applyNumberFormat="1" applyFont="1" applyFill="1" applyBorder="1"/>
    <xf numFmtId="168" fontId="40" fillId="0" borderId="2" xfId="2" applyNumberFormat="1" applyFont="1" applyFill="1" applyBorder="1" applyAlignment="1">
      <alignment horizontal="center"/>
    </xf>
    <xf numFmtId="168" fontId="40" fillId="0" borderId="4" xfId="2" applyNumberFormat="1" applyFont="1" applyFill="1" applyBorder="1" applyAlignment="1">
      <alignment horizontal="center"/>
    </xf>
    <xf numFmtId="165" fontId="40" fillId="0" borderId="2" xfId="2" applyNumberFormat="1" applyFont="1" applyFill="1" applyBorder="1"/>
    <xf numFmtId="20" fontId="21" fillId="0" borderId="20" xfId="0" applyNumberFormat="1" applyFont="1" applyFill="1" applyBorder="1" applyAlignment="1">
      <alignment horizontal="center"/>
    </xf>
    <xf numFmtId="0" fontId="21" fillId="0" borderId="13" xfId="0" applyFont="1" applyFill="1" applyBorder="1"/>
    <xf numFmtId="165" fontId="41" fillId="0" borderId="15" xfId="3" applyFont="1" applyFill="1" applyBorder="1"/>
    <xf numFmtId="2" fontId="41" fillId="0" borderId="15" xfId="3" applyNumberFormat="1" applyFont="1" applyFill="1" applyBorder="1" applyAlignment="1">
      <alignment horizontal="center"/>
    </xf>
    <xf numFmtId="2" fontId="21" fillId="0" borderId="16" xfId="0" applyNumberFormat="1" applyFont="1" applyFill="1" applyBorder="1" applyAlignment="1">
      <alignment horizontal="center"/>
    </xf>
    <xf numFmtId="0" fontId="21" fillId="0" borderId="35" xfId="0" applyFont="1" applyFill="1" applyBorder="1"/>
    <xf numFmtId="165" fontId="41" fillId="0" borderId="36" xfId="3" applyFont="1" applyFill="1" applyBorder="1"/>
    <xf numFmtId="2" fontId="41" fillId="0" borderId="36" xfId="3" applyNumberFormat="1" applyFont="1" applyFill="1" applyBorder="1" applyAlignment="1">
      <alignment horizontal="center"/>
    </xf>
    <xf numFmtId="2" fontId="21" fillId="0" borderId="37" xfId="0" applyNumberFormat="1" applyFont="1" applyFill="1" applyBorder="1" applyAlignment="1">
      <alignment horizontal="center"/>
    </xf>
    <xf numFmtId="165" fontId="41" fillId="0" borderId="2" xfId="3" applyFont="1" applyFill="1" applyBorder="1"/>
    <xf numFmtId="2" fontId="41" fillId="0" borderId="2" xfId="3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0" fontId="21" fillId="0" borderId="38" xfId="0" applyFont="1" applyFill="1" applyBorder="1"/>
    <xf numFmtId="165" fontId="41" fillId="0" borderId="39" xfId="3" applyFont="1" applyFill="1" applyBorder="1"/>
    <xf numFmtId="2" fontId="41" fillId="0" borderId="39" xfId="3" applyNumberFormat="1" applyFont="1" applyFill="1" applyBorder="1" applyAlignment="1">
      <alignment horizontal="center"/>
    </xf>
    <xf numFmtId="2" fontId="21" fillId="0" borderId="40" xfId="0" applyNumberFormat="1" applyFont="1" applyFill="1" applyBorder="1" applyAlignment="1">
      <alignment horizontal="center"/>
    </xf>
    <xf numFmtId="165" fontId="41" fillId="0" borderId="30" xfId="3" applyFont="1" applyFill="1" applyBorder="1"/>
    <xf numFmtId="2" fontId="41" fillId="0" borderId="30" xfId="3" applyNumberFormat="1" applyFont="1" applyFill="1" applyBorder="1" applyAlignment="1">
      <alignment horizontal="center"/>
    </xf>
    <xf numFmtId="0" fontId="21" fillId="0" borderId="31" xfId="0" applyFont="1" applyFill="1" applyBorder="1"/>
    <xf numFmtId="0" fontId="21" fillId="0" borderId="2" xfId="0" applyFont="1" applyFill="1" applyBorder="1"/>
    <xf numFmtId="0" fontId="21" fillId="0" borderId="4" xfId="0" applyFont="1" applyFill="1" applyBorder="1"/>
    <xf numFmtId="2" fontId="41" fillId="0" borderId="4" xfId="3" applyNumberFormat="1" applyFont="1" applyFill="1" applyBorder="1" applyAlignment="1">
      <alignment horizontal="center"/>
    </xf>
    <xf numFmtId="2" fontId="41" fillId="0" borderId="16" xfId="3" applyNumberFormat="1" applyFont="1" applyFill="1" applyBorder="1" applyAlignment="1">
      <alignment horizontal="center"/>
    </xf>
    <xf numFmtId="0" fontId="21" fillId="0" borderId="42" xfId="0" applyFont="1" applyFill="1" applyBorder="1"/>
    <xf numFmtId="165" fontId="41" fillId="0" borderId="43" xfId="3" applyFont="1" applyFill="1" applyBorder="1"/>
    <xf numFmtId="2" fontId="41" fillId="0" borderId="43" xfId="3" applyNumberFormat="1" applyFont="1" applyFill="1" applyBorder="1" applyAlignment="1">
      <alignment horizontal="center"/>
    </xf>
    <xf numFmtId="2" fontId="41" fillId="0" borderId="44" xfId="3" applyNumberFormat="1" applyFont="1" applyFill="1" applyBorder="1" applyAlignment="1">
      <alignment horizontal="center"/>
    </xf>
    <xf numFmtId="2" fontId="41" fillId="0" borderId="37" xfId="3" applyNumberFormat="1" applyFont="1" applyFill="1" applyBorder="1" applyAlignment="1">
      <alignment horizontal="center"/>
    </xf>
    <xf numFmtId="165" fontId="41" fillId="12" borderId="2" xfId="3" applyFont="1" applyFill="1" applyBorder="1"/>
    <xf numFmtId="165" fontId="41" fillId="12" borderId="15" xfId="3" applyFont="1" applyFill="1" applyBorder="1"/>
    <xf numFmtId="2" fontId="41" fillId="0" borderId="15" xfId="3" quotePrefix="1" applyNumberFormat="1" applyFont="1" applyFill="1" applyBorder="1" applyAlignment="1">
      <alignment horizontal="center"/>
    </xf>
    <xf numFmtId="0" fontId="39" fillId="13" borderId="1" xfId="0" applyFont="1" applyFill="1" applyBorder="1" applyAlignment="1">
      <alignment horizontal="center"/>
    </xf>
    <xf numFmtId="2" fontId="41" fillId="0" borderId="30" xfId="3" quotePrefix="1" applyNumberFormat="1" applyFont="1" applyFill="1" applyBorder="1" applyAlignment="1">
      <alignment horizontal="center"/>
    </xf>
    <xf numFmtId="2" fontId="41" fillId="0" borderId="2" xfId="3" quotePrefix="1" applyNumberFormat="1" applyFont="1" applyFill="1" applyBorder="1" applyAlignment="1">
      <alignment horizontal="center"/>
    </xf>
    <xf numFmtId="165" fontId="44" fillId="6" borderId="2" xfId="2" applyNumberFormat="1" applyFont="1" applyFill="1" applyBorder="1"/>
    <xf numFmtId="165" fontId="41" fillId="14" borderId="2" xfId="3" applyFont="1" applyFill="1" applyBorder="1"/>
    <xf numFmtId="165" fontId="41" fillId="14" borderId="15" xfId="3" applyFont="1" applyFill="1" applyBorder="1"/>
    <xf numFmtId="2" fontId="41" fillId="0" borderId="31" xfId="3" applyNumberFormat="1" applyFont="1" applyFill="1" applyBorder="1" applyAlignment="1">
      <alignment horizontal="center"/>
    </xf>
    <xf numFmtId="2" fontId="41" fillId="0" borderId="4" xfId="3" quotePrefix="1" applyNumberFormat="1" applyFont="1" applyFill="1" applyBorder="1" applyAlignment="1">
      <alignment horizontal="center"/>
    </xf>
    <xf numFmtId="2" fontId="41" fillId="0" borderId="16" xfId="3" quotePrefix="1" applyNumberFormat="1" applyFont="1" applyFill="1" applyBorder="1" applyAlignment="1">
      <alignment horizontal="center"/>
    </xf>
    <xf numFmtId="2" fontId="41" fillId="0" borderId="31" xfId="3" quotePrefix="1" applyNumberFormat="1" applyFont="1" applyFill="1" applyBorder="1" applyAlignment="1">
      <alignment horizontal="center"/>
    </xf>
    <xf numFmtId="0" fontId="21" fillId="0" borderId="4" xfId="0" quotePrefix="1" applyFont="1" applyFill="1" applyBorder="1" applyAlignment="1">
      <alignment horizontal="center"/>
    </xf>
    <xf numFmtId="0" fontId="21" fillId="0" borderId="2" xfId="0" quotePrefix="1" applyFont="1" applyFill="1" applyBorder="1" applyAlignment="1">
      <alignment horizontal="center"/>
    </xf>
    <xf numFmtId="20" fontId="21" fillId="0" borderId="0" xfId="0" applyNumberFormat="1" applyFont="1" applyFill="1"/>
    <xf numFmtId="0" fontId="39" fillId="15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 applyAlignment="1">
      <alignment horizontal="center"/>
    </xf>
    <xf numFmtId="0" fontId="45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16" borderId="3" xfId="0" applyFont="1" applyFill="1" applyBorder="1"/>
    <xf numFmtId="0" fontId="6" fillId="17" borderId="3" xfId="0" applyFont="1" applyFill="1" applyBorder="1"/>
    <xf numFmtId="0" fontId="7" fillId="6" borderId="1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6" fillId="0" borderId="20" xfId="0" applyFont="1" applyFill="1" applyBorder="1"/>
    <xf numFmtId="0" fontId="7" fillId="0" borderId="15" xfId="0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26" fillId="6" borderId="3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26" fillId="6" borderId="13" xfId="0" applyFont="1" applyFill="1" applyBorder="1"/>
    <xf numFmtId="0" fontId="11" fillId="0" borderId="15" xfId="0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/>
    </xf>
    <xf numFmtId="0" fontId="8" fillId="0" borderId="15" xfId="0" quotePrefix="1" applyFont="1" applyFill="1" applyBorder="1" applyAlignment="1">
      <alignment horizontal="center"/>
    </xf>
    <xf numFmtId="0" fontId="7" fillId="0" borderId="15" xfId="0" quotePrefix="1" applyFont="1" applyFill="1" applyBorder="1" applyAlignment="1">
      <alignment horizontal="center"/>
    </xf>
    <xf numFmtId="0" fontId="7" fillId="0" borderId="47" xfId="0" quotePrefix="1" applyFont="1" applyFill="1" applyBorder="1" applyAlignment="1">
      <alignment horizontal="center"/>
    </xf>
    <xf numFmtId="0" fontId="7" fillId="2" borderId="21" xfId="0" quotePrefix="1" applyFont="1" applyFill="1" applyBorder="1" applyAlignment="1">
      <alignment horizontal="center"/>
    </xf>
    <xf numFmtId="0" fontId="5" fillId="0" borderId="50" xfId="0" quotePrefix="1" applyFont="1" applyBorder="1" applyAlignment="1">
      <alignment horizontal="center"/>
    </xf>
    <xf numFmtId="0" fontId="5" fillId="0" borderId="47" xfId="0" quotePrefix="1" applyFont="1" applyFill="1" applyBorder="1" applyAlignment="1">
      <alignment horizontal="center"/>
    </xf>
    <xf numFmtId="0" fontId="5" fillId="0" borderId="48" xfId="0" quotePrefix="1" applyFont="1" applyFill="1" applyBorder="1" applyAlignment="1">
      <alignment horizontal="center"/>
    </xf>
    <xf numFmtId="0" fontId="28" fillId="0" borderId="19" xfId="0" applyFont="1" applyFill="1" applyBorder="1"/>
    <xf numFmtId="0" fontId="32" fillId="0" borderId="19" xfId="0" applyFont="1" applyFill="1" applyBorder="1"/>
    <xf numFmtId="0" fontId="26" fillId="6" borderId="20" xfId="0" applyFont="1" applyFill="1" applyBorder="1"/>
    <xf numFmtId="0" fontId="6" fillId="0" borderId="13" xfId="0" applyFont="1" applyFill="1" applyBorder="1"/>
    <xf numFmtId="0" fontId="8" fillId="0" borderId="15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50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6" fillId="17" borderId="13" xfId="0" applyFont="1" applyFill="1" applyBorder="1"/>
    <xf numFmtId="0" fontId="7" fillId="6" borderId="9" xfId="0" applyFont="1" applyFill="1" applyBorder="1" applyAlignment="1">
      <alignment horizontal="center"/>
    </xf>
    <xf numFmtId="0" fontId="6" fillId="0" borderId="13" xfId="0" applyFont="1" applyBorder="1"/>
    <xf numFmtId="0" fontId="7" fillId="0" borderId="5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5" fillId="0" borderId="48" xfId="0" quotePrefix="1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vertical="center"/>
    </xf>
    <xf numFmtId="0" fontId="7" fillId="2" borderId="12" xfId="0" quotePrefix="1" applyFont="1" applyFill="1" applyBorder="1" applyAlignment="1">
      <alignment horizontal="center" vertical="center"/>
    </xf>
    <xf numFmtId="0" fontId="5" fillId="0" borderId="14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1" fillId="0" borderId="49" xfId="0" applyFont="1" applyFill="1" applyBorder="1"/>
    <xf numFmtId="0" fontId="3" fillId="0" borderId="45" xfId="0" applyFont="1" applyFill="1" applyBorder="1" applyAlignment="1">
      <alignment horizontal="center"/>
    </xf>
    <xf numFmtId="165" fontId="48" fillId="6" borderId="43" xfId="3" applyFont="1" applyFill="1" applyBorder="1"/>
    <xf numFmtId="165" fontId="48" fillId="6" borderId="2" xfId="3" applyFont="1" applyFill="1" applyBorder="1"/>
    <xf numFmtId="165" fontId="49" fillId="6" borderId="2" xfId="2" applyNumberFormat="1" applyFont="1" applyFill="1" applyBorder="1"/>
    <xf numFmtId="165" fontId="48" fillId="6" borderId="30" xfId="3" applyFont="1" applyFill="1" applyBorder="1"/>
    <xf numFmtId="165" fontId="48" fillId="6" borderId="15" xfId="3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9" fillId="11" borderId="26" xfId="0" applyFont="1" applyFill="1" applyBorder="1" applyAlignment="1">
      <alignment horizontal="center" vertical="center"/>
    </xf>
    <xf numFmtId="0" fontId="39" fillId="11" borderId="24" xfId="0" applyFont="1" applyFill="1" applyBorder="1" applyAlignment="1">
      <alignment horizontal="center" vertical="center"/>
    </xf>
    <xf numFmtId="0" fontId="39" fillId="11" borderId="4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9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8" fillId="10" borderId="8" xfId="0" applyFont="1" applyFill="1" applyBorder="1" applyAlignment="1">
      <alignment horizontal="center"/>
    </xf>
    <xf numFmtId="0" fontId="38" fillId="10" borderId="17" xfId="0" applyFont="1" applyFill="1" applyBorder="1" applyAlignment="1">
      <alignment horizontal="center"/>
    </xf>
    <xf numFmtId="0" fontId="38" fillId="10" borderId="10" xfId="0" applyFont="1" applyFill="1" applyBorder="1" applyAlignment="1">
      <alignment horizontal="center"/>
    </xf>
    <xf numFmtId="0" fontId="39" fillId="11" borderId="27" xfId="0" applyFont="1" applyFill="1" applyBorder="1" applyAlignment="1">
      <alignment horizontal="center" vertical="center"/>
    </xf>
    <xf numFmtId="0" fontId="39" fillId="11" borderId="28" xfId="0" applyFont="1" applyFill="1" applyBorder="1" applyAlignment="1">
      <alignment horizontal="center" vertical="center"/>
    </xf>
    <xf numFmtId="0" fontId="39" fillId="11" borderId="32" xfId="0" applyFont="1" applyFill="1" applyBorder="1" applyAlignment="1">
      <alignment horizontal="center" vertical="center"/>
    </xf>
    <xf numFmtId="0" fontId="39" fillId="11" borderId="33" xfId="0" applyFont="1" applyFill="1" applyBorder="1" applyAlignment="1">
      <alignment horizontal="center" vertical="center"/>
    </xf>
    <xf numFmtId="0" fontId="39" fillId="11" borderId="34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/>
    </xf>
    <xf numFmtId="0" fontId="42" fillId="9" borderId="17" xfId="0" applyFont="1" applyFill="1" applyBorder="1" applyAlignment="1">
      <alignment horizontal="center"/>
    </xf>
    <xf numFmtId="0" fontId="42" fillId="9" borderId="10" xfId="0" applyFont="1" applyFill="1" applyBorder="1" applyAlignment="1">
      <alignment horizontal="center"/>
    </xf>
    <xf numFmtId="0" fontId="39" fillId="11" borderId="43" xfId="0" applyFont="1" applyFill="1" applyBorder="1" applyAlignment="1">
      <alignment horizontal="center" vertical="center"/>
    </xf>
    <xf numFmtId="0" fontId="39" fillId="11" borderId="44" xfId="0" applyFont="1" applyFill="1" applyBorder="1" applyAlignment="1">
      <alignment horizontal="center" vertical="center"/>
    </xf>
    <xf numFmtId="0" fontId="39" fillId="11" borderId="8" xfId="0" applyFont="1" applyFill="1" applyBorder="1" applyAlignment="1">
      <alignment horizontal="center" vertical="center"/>
    </xf>
    <xf numFmtId="0" fontId="39" fillId="11" borderId="0" xfId="0" applyFont="1" applyFill="1" applyBorder="1" applyAlignment="1">
      <alignment horizontal="center" vertical="center"/>
    </xf>
    <xf numFmtId="0" fontId="39" fillId="11" borderId="45" xfId="0" applyFont="1" applyFill="1" applyBorder="1" applyAlignment="1">
      <alignment horizontal="center" vertical="center"/>
    </xf>
    <xf numFmtId="0" fontId="39" fillId="11" borderId="7" xfId="0" applyFont="1" applyFill="1" applyBorder="1" applyAlignment="1">
      <alignment horizontal="center" vertical="center"/>
    </xf>
    <xf numFmtId="0" fontId="39" fillId="11" borderId="46" xfId="0" applyFont="1" applyFill="1" applyBorder="1" applyAlignment="1">
      <alignment horizontal="center" vertic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1" bestFit="1" customWidth="1"/>
    <col min="3" max="3" width="12" style="11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50" t="s">
        <v>46</v>
      </c>
      <c r="B1" s="250"/>
      <c r="C1" s="250"/>
      <c r="D1" s="250"/>
      <c r="E1" s="250"/>
      <c r="F1" s="250"/>
      <c r="G1" s="250"/>
      <c r="H1" s="250"/>
    </row>
    <row r="2" spans="1:11" ht="23.25">
      <c r="A2" s="254" t="s">
        <v>47</v>
      </c>
      <c r="B2" s="254"/>
      <c r="C2" s="254"/>
      <c r="D2" s="254"/>
      <c r="E2" s="254"/>
      <c r="F2" s="254"/>
      <c r="G2" s="254"/>
      <c r="H2" s="254"/>
    </row>
    <row r="3" spans="1:11" ht="19.5">
      <c r="A3" s="251" t="s">
        <v>7</v>
      </c>
      <c r="B3" s="251"/>
      <c r="C3" s="251"/>
      <c r="D3" s="251"/>
      <c r="E3" s="251"/>
      <c r="F3" s="251"/>
      <c r="G3" s="251"/>
      <c r="H3" s="251"/>
    </row>
    <row r="4" spans="1:11" ht="26.25">
      <c r="A4" s="252" t="s">
        <v>11</v>
      </c>
      <c r="B4" s="252"/>
      <c r="C4" s="252"/>
      <c r="D4" s="252"/>
      <c r="E4" s="252"/>
      <c r="F4" s="252"/>
      <c r="G4" s="252"/>
      <c r="H4" s="252"/>
    </row>
    <row r="5" spans="1:11" ht="19.5">
      <c r="A5" s="253" t="s">
        <v>23</v>
      </c>
      <c r="B5" s="253"/>
      <c r="C5" s="253"/>
      <c r="D5" s="253"/>
      <c r="E5" s="253"/>
      <c r="F5" s="253"/>
      <c r="G5" s="253"/>
      <c r="H5" s="253"/>
    </row>
    <row r="6" spans="1:11" ht="19.5">
      <c r="A6" s="246" t="s">
        <v>48</v>
      </c>
      <c r="B6" s="246"/>
      <c r="C6" s="246"/>
      <c r="D6" s="246"/>
      <c r="E6" s="246"/>
      <c r="F6" s="246"/>
      <c r="G6" s="246"/>
      <c r="H6" s="246"/>
    </row>
    <row r="7" spans="1:11" ht="19.5" thickBot="1">
      <c r="A7" s="2"/>
    </row>
    <row r="8" spans="1:11" ht="19.5" thickBot="1">
      <c r="A8" s="247" t="s">
        <v>25</v>
      </c>
      <c r="B8" s="248"/>
      <c r="C8" s="248"/>
      <c r="D8" s="248"/>
      <c r="E8" s="248"/>
      <c r="F8" s="248"/>
      <c r="G8" s="248"/>
      <c r="H8" s="249"/>
    </row>
    <row r="9" spans="1:11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5" t="s">
        <v>31</v>
      </c>
    </row>
    <row r="10" spans="1:11" ht="20.25" thickBot="1">
      <c r="A10" s="38" t="s">
        <v>109</v>
      </c>
      <c r="B10" s="53" t="s">
        <v>238</v>
      </c>
      <c r="C10" s="54">
        <v>37164</v>
      </c>
      <c r="D10" s="39">
        <v>-1</v>
      </c>
      <c r="E10" s="36">
        <v>36</v>
      </c>
      <c r="F10" s="40">
        <v>32</v>
      </c>
      <c r="G10" s="165">
        <f t="shared" ref="G10:G16" si="0">SUM(E10:F10)</f>
        <v>68</v>
      </c>
      <c r="H10" s="21">
        <f t="shared" ref="H10:H16" si="1">SUM(G10-D10)</f>
        <v>69</v>
      </c>
      <c r="I10" s="63" t="s">
        <v>15</v>
      </c>
      <c r="K10" s="24">
        <f t="shared" ref="K10:K16" si="2">(F10-D10*0.5)</f>
        <v>32.5</v>
      </c>
    </row>
    <row r="11" spans="1:11" ht="20.25" thickBot="1">
      <c r="A11" s="38" t="s">
        <v>108</v>
      </c>
      <c r="B11" s="53" t="s">
        <v>239</v>
      </c>
      <c r="C11" s="54">
        <v>35076</v>
      </c>
      <c r="D11" s="39">
        <v>-2</v>
      </c>
      <c r="E11" s="36">
        <v>37</v>
      </c>
      <c r="F11" s="40">
        <v>34</v>
      </c>
      <c r="G11" s="165">
        <f t="shared" si="0"/>
        <v>71</v>
      </c>
      <c r="H11" s="21">
        <f t="shared" si="1"/>
        <v>73</v>
      </c>
      <c r="I11" s="27" t="s">
        <v>16</v>
      </c>
      <c r="K11" s="24">
        <f t="shared" si="2"/>
        <v>35</v>
      </c>
    </row>
    <row r="12" spans="1:11" ht="20.25" thickBot="1">
      <c r="A12" s="38" t="s">
        <v>107</v>
      </c>
      <c r="B12" s="53" t="s">
        <v>240</v>
      </c>
      <c r="C12" s="54">
        <v>37079</v>
      </c>
      <c r="D12" s="39">
        <v>0</v>
      </c>
      <c r="E12" s="36">
        <v>36</v>
      </c>
      <c r="F12" s="40">
        <v>36</v>
      </c>
      <c r="G12" s="22">
        <f t="shared" si="0"/>
        <v>72</v>
      </c>
      <c r="H12" s="21">
        <f t="shared" si="1"/>
        <v>72</v>
      </c>
      <c r="K12" s="24">
        <f t="shared" si="2"/>
        <v>36</v>
      </c>
    </row>
    <row r="13" spans="1:11" ht="20.25" thickBot="1">
      <c r="A13" s="38" t="s">
        <v>100</v>
      </c>
      <c r="B13" s="53" t="s">
        <v>238</v>
      </c>
      <c r="C13" s="54">
        <v>36928</v>
      </c>
      <c r="D13" s="39">
        <v>7</v>
      </c>
      <c r="E13" s="36">
        <v>38</v>
      </c>
      <c r="F13" s="201">
        <v>36</v>
      </c>
      <c r="G13" s="22">
        <f t="shared" si="0"/>
        <v>74</v>
      </c>
      <c r="H13" s="196">
        <f t="shared" si="1"/>
        <v>67</v>
      </c>
      <c r="I13" s="31" t="s">
        <v>17</v>
      </c>
      <c r="K13" s="66">
        <f t="shared" si="2"/>
        <v>32.5</v>
      </c>
    </row>
    <row r="14" spans="1:11" ht="19.5">
      <c r="A14" s="38" t="s">
        <v>105</v>
      </c>
      <c r="B14" s="53" t="s">
        <v>242</v>
      </c>
      <c r="C14" s="54">
        <v>37110</v>
      </c>
      <c r="D14" s="39">
        <v>4</v>
      </c>
      <c r="E14" s="36">
        <v>39</v>
      </c>
      <c r="F14" s="40">
        <v>36</v>
      </c>
      <c r="G14" s="22">
        <f t="shared" si="0"/>
        <v>75</v>
      </c>
      <c r="H14" s="21">
        <f t="shared" si="1"/>
        <v>71</v>
      </c>
      <c r="K14" s="24">
        <f t="shared" si="2"/>
        <v>34</v>
      </c>
    </row>
    <row r="15" spans="1:11" ht="19.5">
      <c r="A15" s="38" t="s">
        <v>101</v>
      </c>
      <c r="B15" s="53" t="s">
        <v>240</v>
      </c>
      <c r="C15" s="54">
        <v>37316</v>
      </c>
      <c r="D15" s="39">
        <v>12</v>
      </c>
      <c r="E15" s="36">
        <v>42</v>
      </c>
      <c r="F15" s="40">
        <v>42</v>
      </c>
      <c r="G15" s="22">
        <f t="shared" si="0"/>
        <v>84</v>
      </c>
      <c r="H15" s="21">
        <f t="shared" si="1"/>
        <v>72</v>
      </c>
      <c r="K15" s="24">
        <f t="shared" si="2"/>
        <v>36</v>
      </c>
    </row>
    <row r="16" spans="1:11" ht="19.5">
      <c r="A16" s="38" t="s">
        <v>103</v>
      </c>
      <c r="B16" s="53" t="s">
        <v>241</v>
      </c>
      <c r="C16" s="54">
        <v>36734</v>
      </c>
      <c r="D16" s="39">
        <v>18</v>
      </c>
      <c r="E16" s="36">
        <v>38</v>
      </c>
      <c r="F16" s="40">
        <v>47</v>
      </c>
      <c r="G16" s="22">
        <f t="shared" si="0"/>
        <v>85</v>
      </c>
      <c r="H16" s="21">
        <f t="shared" si="1"/>
        <v>67</v>
      </c>
      <c r="K16" s="66">
        <f t="shared" si="2"/>
        <v>38</v>
      </c>
    </row>
    <row r="17" spans="1:11" ht="19.5">
      <c r="A17" s="173" t="s">
        <v>106</v>
      </c>
      <c r="B17" s="53" t="s">
        <v>241</v>
      </c>
      <c r="C17" s="54">
        <v>37347</v>
      </c>
      <c r="D17" s="174" t="s">
        <v>10</v>
      </c>
      <c r="E17" s="175" t="s">
        <v>10</v>
      </c>
      <c r="F17" s="176" t="s">
        <v>10</v>
      </c>
      <c r="G17" s="177" t="s">
        <v>10</v>
      </c>
      <c r="H17" s="178" t="s">
        <v>10</v>
      </c>
    </row>
    <row r="18" spans="1:11" ht="19.5">
      <c r="A18" s="173" t="s">
        <v>102</v>
      </c>
      <c r="B18" s="53" t="s">
        <v>242</v>
      </c>
      <c r="C18" s="54">
        <v>37583</v>
      </c>
      <c r="D18" s="174" t="s">
        <v>10</v>
      </c>
      <c r="E18" s="175" t="s">
        <v>10</v>
      </c>
      <c r="F18" s="176" t="s">
        <v>10</v>
      </c>
      <c r="G18" s="177" t="s">
        <v>10</v>
      </c>
      <c r="H18" s="178" t="s">
        <v>10</v>
      </c>
    </row>
    <row r="19" spans="1:11" ht="20.25" thickBot="1">
      <c r="A19" s="192" t="s">
        <v>104</v>
      </c>
      <c r="B19" s="180" t="s">
        <v>238</v>
      </c>
      <c r="C19" s="181">
        <v>37238</v>
      </c>
      <c r="D19" s="193" t="s">
        <v>5</v>
      </c>
      <c r="E19" s="168" t="s">
        <v>268</v>
      </c>
      <c r="F19" s="194" t="s">
        <v>38</v>
      </c>
      <c r="G19" s="185" t="s">
        <v>10</v>
      </c>
      <c r="H19" s="186" t="s">
        <v>10</v>
      </c>
    </row>
    <row r="20" spans="1:11" ht="19.5" thickBot="1">
      <c r="D20" s="1"/>
      <c r="E20" s="1"/>
      <c r="F20" s="1"/>
      <c r="G20" s="1"/>
      <c r="H20" s="1"/>
    </row>
    <row r="21" spans="1:11" ht="20.25" thickBot="1">
      <c r="A21" s="243" t="s">
        <v>44</v>
      </c>
      <c r="B21" s="244"/>
      <c r="C21" s="244"/>
      <c r="D21" s="244"/>
      <c r="E21" s="244"/>
      <c r="F21" s="244"/>
      <c r="G21" s="244"/>
      <c r="H21" s="245"/>
    </row>
    <row r="22" spans="1:11" ht="20.25" thickBot="1">
      <c r="A22" s="4" t="s">
        <v>6</v>
      </c>
      <c r="B22" s="8" t="s">
        <v>9</v>
      </c>
      <c r="C22" s="8" t="s">
        <v>21</v>
      </c>
      <c r="D22" s="4" t="s">
        <v>1</v>
      </c>
      <c r="E22" s="4" t="s">
        <v>2</v>
      </c>
      <c r="F22" s="19" t="s">
        <v>3</v>
      </c>
      <c r="G22" s="18" t="s">
        <v>4</v>
      </c>
      <c r="H22" s="20" t="s">
        <v>5</v>
      </c>
      <c r="K22" s="65" t="s">
        <v>31</v>
      </c>
    </row>
    <row r="23" spans="1:11" ht="20.25" thickBot="1">
      <c r="A23" s="38" t="s">
        <v>112</v>
      </c>
      <c r="B23" s="53" t="s">
        <v>244</v>
      </c>
      <c r="C23" s="54">
        <v>38411</v>
      </c>
      <c r="D23" s="39">
        <v>8</v>
      </c>
      <c r="E23" s="36">
        <v>40</v>
      </c>
      <c r="F23" s="40">
        <v>40</v>
      </c>
      <c r="G23" s="165">
        <f>SUM(E23:F23)</f>
        <v>80</v>
      </c>
      <c r="H23" s="21">
        <f>SUM(G23-D23)</f>
        <v>72</v>
      </c>
      <c r="I23" s="27" t="s">
        <v>15</v>
      </c>
      <c r="K23" s="24">
        <f t="shared" ref="K23:K25" si="3">(F23-D23*0.5)</f>
        <v>36</v>
      </c>
    </row>
    <row r="24" spans="1:11" ht="20.25" thickBot="1">
      <c r="A24" s="38" t="s">
        <v>249</v>
      </c>
      <c r="B24" s="53" t="s">
        <v>241</v>
      </c>
      <c r="C24" s="54">
        <v>38257</v>
      </c>
      <c r="D24" s="39">
        <v>4</v>
      </c>
      <c r="E24" s="36">
        <v>42</v>
      </c>
      <c r="F24" s="40">
        <v>43</v>
      </c>
      <c r="G24" s="165">
        <f>SUM(E24:F24)</f>
        <v>85</v>
      </c>
      <c r="H24" s="21">
        <f>SUM(G24-D24)</f>
        <v>81</v>
      </c>
      <c r="I24" s="27" t="s">
        <v>16</v>
      </c>
      <c r="K24" s="24">
        <f t="shared" si="3"/>
        <v>41</v>
      </c>
    </row>
    <row r="25" spans="1:11" ht="20.25" thickBot="1">
      <c r="A25" s="38" t="s">
        <v>113</v>
      </c>
      <c r="B25" s="53" t="s">
        <v>43</v>
      </c>
      <c r="C25" s="54">
        <v>38078</v>
      </c>
      <c r="D25" s="39">
        <v>12</v>
      </c>
      <c r="E25" s="36">
        <v>45</v>
      </c>
      <c r="F25" s="40">
        <v>42</v>
      </c>
      <c r="G25" s="22">
        <f>SUM(E25:F25)</f>
        <v>87</v>
      </c>
      <c r="H25" s="196">
        <f>SUM(G25-D25)</f>
        <v>75</v>
      </c>
      <c r="I25" s="31" t="s">
        <v>17</v>
      </c>
      <c r="K25" s="24">
        <f t="shared" si="3"/>
        <v>36</v>
      </c>
    </row>
    <row r="26" spans="1:11" ht="20.25" thickBot="1">
      <c r="A26" s="179" t="s">
        <v>114</v>
      </c>
      <c r="B26" s="180" t="s">
        <v>240</v>
      </c>
      <c r="C26" s="181">
        <v>37876</v>
      </c>
      <c r="D26" s="182" t="s">
        <v>10</v>
      </c>
      <c r="E26" s="183" t="s">
        <v>10</v>
      </c>
      <c r="F26" s="184" t="s">
        <v>10</v>
      </c>
      <c r="G26" s="185" t="s">
        <v>10</v>
      </c>
      <c r="H26" s="186" t="s">
        <v>10</v>
      </c>
    </row>
  </sheetData>
  <sortState ref="A23:H26">
    <sortCondition ref="G23:G26"/>
    <sortCondition ref="F23:F26"/>
    <sortCondition ref="E23:E26"/>
  </sortState>
  <mergeCells count="8">
    <mergeCell ref="A21:H21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51"/>
  <sheetViews>
    <sheetView zoomScale="70" zoomScaleNormal="70" workbookViewId="0">
      <selection sqref="A1:H1"/>
    </sheetView>
  </sheetViews>
  <sheetFormatPr baseColWidth="10" defaultRowHeight="19.5"/>
  <cols>
    <col min="1" max="1" width="33.42578125" style="12" customWidth="1"/>
    <col min="2" max="2" width="13.140625" style="12" bestFit="1" customWidth="1"/>
    <col min="3" max="3" width="11.140625" style="30" customWidth="1"/>
    <col min="4" max="6" width="4.85546875" style="12" bestFit="1" customWidth="1"/>
    <col min="7" max="7" width="10.28515625" style="12" bestFit="1" customWidth="1"/>
    <col min="8" max="8" width="4.85546875" style="33" bestFit="1" customWidth="1"/>
    <col min="9" max="9" width="13.140625" style="12" bestFit="1" customWidth="1"/>
    <col min="10" max="10" width="4.42578125" style="12" bestFit="1" customWidth="1"/>
    <col min="11" max="16384" width="11.42578125" style="12"/>
  </cols>
  <sheetData>
    <row r="1" spans="1:10">
      <c r="A1" s="273" t="str">
        <f>JUV!A1</f>
        <v>MAR DEL PLATA GOLF CLUB</v>
      </c>
      <c r="B1" s="273"/>
      <c r="C1" s="273"/>
      <c r="D1" s="273"/>
      <c r="E1" s="273"/>
      <c r="F1" s="273"/>
      <c r="G1" s="273"/>
      <c r="H1" s="273"/>
      <c r="I1" s="13"/>
      <c r="J1" s="41"/>
    </row>
    <row r="2" spans="1:10">
      <c r="A2" s="277" t="str">
        <f>JUV!A2</f>
        <v>CANCHA NUEVA</v>
      </c>
      <c r="B2" s="277"/>
      <c r="C2" s="277"/>
      <c r="D2" s="277"/>
      <c r="E2" s="277"/>
      <c r="F2" s="277"/>
      <c r="G2" s="277"/>
      <c r="H2" s="277"/>
      <c r="I2" s="13"/>
      <c r="J2" s="41"/>
    </row>
    <row r="3" spans="1:10">
      <c r="A3" s="273" t="s">
        <v>7</v>
      </c>
      <c r="B3" s="273"/>
      <c r="C3" s="273"/>
      <c r="D3" s="273"/>
      <c r="E3" s="273"/>
      <c r="F3" s="273"/>
      <c r="G3" s="273"/>
      <c r="H3" s="273"/>
      <c r="I3" s="13"/>
      <c r="J3" s="41"/>
    </row>
    <row r="4" spans="1:10">
      <c r="A4" s="278" t="s">
        <v>11</v>
      </c>
      <c r="B4" s="278"/>
      <c r="C4" s="278"/>
      <c r="D4" s="278"/>
      <c r="E4" s="278"/>
      <c r="F4" s="278"/>
      <c r="G4" s="278"/>
      <c r="H4" s="278"/>
      <c r="I4" s="13"/>
      <c r="J4" s="41"/>
    </row>
    <row r="5" spans="1:10">
      <c r="A5" s="273" t="str">
        <f>JUV!A5</f>
        <v>DOS VUELTAS DE 9 HOYOS MEDAL PLAY</v>
      </c>
      <c r="B5" s="273"/>
      <c r="C5" s="273"/>
      <c r="D5" s="273"/>
      <c r="E5" s="273"/>
      <c r="F5" s="273"/>
      <c r="G5" s="273"/>
      <c r="H5" s="273"/>
      <c r="I5" s="13"/>
      <c r="J5" s="41"/>
    </row>
    <row r="6" spans="1:10" ht="20.25" thickBot="1">
      <c r="A6" s="273" t="str">
        <f>JUV!A6</f>
        <v>DOMINGO 28 DE NOVIEMBRE DE 2021</v>
      </c>
      <c r="B6" s="273"/>
      <c r="C6" s="273"/>
      <c r="D6" s="273"/>
      <c r="E6" s="273"/>
      <c r="F6" s="273"/>
      <c r="G6" s="273"/>
      <c r="H6" s="273"/>
      <c r="I6" s="13"/>
      <c r="J6" s="41"/>
    </row>
    <row r="7" spans="1:10" ht="20.25" hidden="1" thickBot="1">
      <c r="A7" s="274" t="e">
        <f>JUV!#REF!</f>
        <v>#REF!</v>
      </c>
      <c r="B7" s="275"/>
      <c r="C7" s="275"/>
      <c r="D7" s="275"/>
      <c r="E7" s="275"/>
      <c r="F7" s="275"/>
      <c r="G7" s="275"/>
      <c r="H7" s="276"/>
      <c r="I7" s="13"/>
      <c r="J7" s="41"/>
    </row>
    <row r="8" spans="1:10" ht="20.25" hidden="1" thickBot="1">
      <c r="A8" s="4" t="s">
        <v>6</v>
      </c>
      <c r="B8" s="14" t="s">
        <v>9</v>
      </c>
      <c r="C8" s="28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3"/>
      <c r="J8" s="41"/>
    </row>
    <row r="9" spans="1:10" ht="20.100000000000001" hidden="1" customHeight="1" thickBot="1">
      <c r="A9" s="17" t="e">
        <f>JUV!#REF!</f>
        <v>#REF!</v>
      </c>
      <c r="B9" s="23" t="e">
        <f>JUV!#REF!</f>
        <v>#REF!</v>
      </c>
      <c r="C9" s="29" t="e">
        <f>JUV!#REF!</f>
        <v>#REF!</v>
      </c>
      <c r="D9" s="24" t="e">
        <f>JUV!#REF!</f>
        <v>#REF!</v>
      </c>
      <c r="E9" s="24" t="e">
        <f>JUV!#REF!</f>
        <v>#REF!</v>
      </c>
      <c r="F9" s="24" t="e">
        <f>JUV!#REF!</f>
        <v>#REF!</v>
      </c>
      <c r="G9" s="24" t="e">
        <f>JUV!#REF!</f>
        <v>#REF!</v>
      </c>
      <c r="H9" s="32" t="s">
        <v>10</v>
      </c>
      <c r="I9" s="14" t="s">
        <v>15</v>
      </c>
      <c r="J9" s="41"/>
    </row>
    <row r="10" spans="1:10" ht="20.100000000000001" hidden="1" customHeight="1" thickBot="1">
      <c r="A10" s="17" t="e">
        <f>JUV!#REF!</f>
        <v>#REF!</v>
      </c>
      <c r="B10" s="23" t="e">
        <f>JUV!#REF!</f>
        <v>#REF!</v>
      </c>
      <c r="C10" s="29" t="e">
        <f>JUV!#REF!</f>
        <v>#REF!</v>
      </c>
      <c r="D10" s="24" t="e">
        <f>JUV!#REF!</f>
        <v>#REF!</v>
      </c>
      <c r="E10" s="24" t="e">
        <f>JUV!#REF!</f>
        <v>#REF!</v>
      </c>
      <c r="F10" s="24" t="e">
        <f>JUV!#REF!</f>
        <v>#REF!</v>
      </c>
      <c r="G10" s="24" t="e">
        <f>JUV!#REF!</f>
        <v>#REF!</v>
      </c>
      <c r="H10" s="32" t="s">
        <v>10</v>
      </c>
      <c r="I10" s="14" t="s">
        <v>16</v>
      </c>
      <c r="J10" s="41"/>
    </row>
    <row r="11" spans="1:10" ht="20.100000000000001" hidden="1" customHeight="1" thickBot="1">
      <c r="A11" s="17"/>
      <c r="B11" s="23"/>
      <c r="C11" s="29"/>
      <c r="D11" s="24"/>
      <c r="E11" s="24"/>
      <c r="F11" s="24"/>
      <c r="G11" s="35">
        <f>SUM(E11:F11)</f>
        <v>0</v>
      </c>
      <c r="H11" s="32">
        <f>SUM(G11-D11)</f>
        <v>0</v>
      </c>
      <c r="I11" s="14" t="s">
        <v>17</v>
      </c>
      <c r="J11" s="41"/>
    </row>
    <row r="12" spans="1:10" ht="20.100000000000001" hidden="1" customHeight="1" thickBot="1">
      <c r="A12" s="17"/>
      <c r="B12" s="23"/>
      <c r="C12" s="29"/>
      <c r="D12" s="24"/>
      <c r="E12" s="24"/>
      <c r="F12" s="24"/>
      <c r="G12" s="35">
        <f>SUM(E12:F12)</f>
        <v>0</v>
      </c>
      <c r="H12" s="32">
        <f>SUM(G12-D12)</f>
        <v>0</v>
      </c>
      <c r="I12" s="14" t="s">
        <v>18</v>
      </c>
      <c r="J12" s="41"/>
    </row>
    <row r="13" spans="1:10" ht="20.25" thickBot="1">
      <c r="A13" s="274" t="str">
        <f>JUV!A8</f>
        <v>CABALLEROS JUVENILES (Clases 96- 97- 98- 99 - 00 - 01 y 02)</v>
      </c>
      <c r="B13" s="275"/>
      <c r="C13" s="275"/>
      <c r="D13" s="275"/>
      <c r="E13" s="275"/>
      <c r="F13" s="275"/>
      <c r="G13" s="275"/>
      <c r="H13" s="276"/>
      <c r="I13" s="1"/>
      <c r="J13" s="41"/>
    </row>
    <row r="14" spans="1:10" ht="20.25" thickBot="1">
      <c r="A14" s="4" t="s">
        <v>0</v>
      </c>
      <c r="B14" s="14" t="s">
        <v>9</v>
      </c>
      <c r="C14" s="28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3"/>
      <c r="J14" s="41"/>
    </row>
    <row r="15" spans="1:10" ht="20.100000000000001" customHeight="1" thickBot="1">
      <c r="A15" s="17" t="str">
        <f>JUV!A10</f>
        <v>ACUÑA TOBIAS</v>
      </c>
      <c r="B15" s="23" t="str">
        <f>JUV!B10</f>
        <v>EVTGC</v>
      </c>
      <c r="C15" s="29">
        <f>JUV!C10</f>
        <v>37164</v>
      </c>
      <c r="D15" s="24">
        <f>JUV!D10</f>
        <v>-1</v>
      </c>
      <c r="E15" s="24">
        <f>JUV!E10</f>
        <v>36</v>
      </c>
      <c r="F15" s="24">
        <f>JUV!F10</f>
        <v>32</v>
      </c>
      <c r="G15" s="24">
        <f>JUV!G10</f>
        <v>68</v>
      </c>
      <c r="H15" s="32" t="s">
        <v>10</v>
      </c>
      <c r="I15" s="14" t="s">
        <v>15</v>
      </c>
      <c r="J15" s="41"/>
    </row>
    <row r="16" spans="1:10" ht="20.100000000000001" customHeight="1" thickBot="1">
      <c r="A16" s="17" t="str">
        <f>JUV!A11</f>
        <v>NASIF YAIR MANUEL</v>
      </c>
      <c r="B16" s="23" t="str">
        <f>JUV!B11</f>
        <v>ML</v>
      </c>
      <c r="C16" s="29">
        <f>JUV!C11</f>
        <v>35076</v>
      </c>
      <c r="D16" s="24">
        <f>JUV!D11</f>
        <v>-2</v>
      </c>
      <c r="E16" s="24">
        <f>JUV!E11</f>
        <v>37</v>
      </c>
      <c r="F16" s="24">
        <f>JUV!F11</f>
        <v>34</v>
      </c>
      <c r="G16" s="24">
        <f>JUV!G11</f>
        <v>71</v>
      </c>
      <c r="H16" s="32" t="s">
        <v>10</v>
      </c>
      <c r="I16" s="14" t="s">
        <v>16</v>
      </c>
      <c r="J16" s="41"/>
    </row>
    <row r="17" spans="1:10" ht="20.100000000000001" customHeight="1" thickBot="1">
      <c r="A17" s="17" t="s">
        <v>100</v>
      </c>
      <c r="B17" s="23" t="s">
        <v>238</v>
      </c>
      <c r="C17" s="29">
        <v>36928</v>
      </c>
      <c r="D17" s="24">
        <v>7</v>
      </c>
      <c r="E17" s="24">
        <v>38</v>
      </c>
      <c r="F17" s="24">
        <v>36</v>
      </c>
      <c r="G17" s="24">
        <f>SUM(E17:F17)</f>
        <v>74</v>
      </c>
      <c r="H17" s="32">
        <f>SUM(G17-D17)</f>
        <v>67</v>
      </c>
      <c r="I17" s="14" t="s">
        <v>17</v>
      </c>
      <c r="J17" s="41"/>
    </row>
    <row r="18" spans="1:10" ht="20.100000000000001" hidden="1" customHeight="1" thickBot="1">
      <c r="A18" s="17"/>
      <c r="B18" s="23"/>
      <c r="C18" s="29"/>
      <c r="D18" s="24"/>
      <c r="E18" s="24"/>
      <c r="F18" s="24"/>
      <c r="G18" s="24">
        <f>SUM(E18:F18)</f>
        <v>0</v>
      </c>
      <c r="H18" s="32">
        <f>SUM(G18-D18)</f>
        <v>0</v>
      </c>
      <c r="I18" s="14" t="s">
        <v>18</v>
      </c>
      <c r="J18" s="41"/>
    </row>
    <row r="19" spans="1:10" ht="20.25" thickBot="1">
      <c r="A19" s="274" t="str">
        <f>JUV!A21</f>
        <v>DAMAS MENORES (Clases 03 - 04 y 05)</v>
      </c>
      <c r="B19" s="275"/>
      <c r="C19" s="275"/>
      <c r="D19" s="275"/>
      <c r="E19" s="275"/>
      <c r="F19" s="275"/>
      <c r="G19" s="275"/>
      <c r="H19" s="276"/>
      <c r="I19" s="1"/>
      <c r="J19" s="41"/>
    </row>
    <row r="20" spans="1:10" ht="20.25" thickBot="1">
      <c r="A20" s="4" t="s">
        <v>6</v>
      </c>
      <c r="B20" s="14" t="s">
        <v>9</v>
      </c>
      <c r="C20" s="28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3"/>
      <c r="J20" s="41"/>
    </row>
    <row r="21" spans="1:10" ht="20.100000000000001" customHeight="1" thickBot="1">
      <c r="A21" s="17" t="str">
        <f>JUV!A23</f>
        <v>SERRES SCHEFFER JOSEFINA</v>
      </c>
      <c r="B21" s="23" t="str">
        <f>JUV!B23</f>
        <v>NGC</v>
      </c>
      <c r="C21" s="29">
        <f>JUV!C23</f>
        <v>38411</v>
      </c>
      <c r="D21" s="24">
        <f>JUV!D23</f>
        <v>8</v>
      </c>
      <c r="E21" s="24">
        <f>JUV!E23</f>
        <v>40</v>
      </c>
      <c r="F21" s="24">
        <f>JUV!F23</f>
        <v>40</v>
      </c>
      <c r="G21" s="24">
        <f>JUV!G23</f>
        <v>80</v>
      </c>
      <c r="H21" s="32" t="s">
        <v>10</v>
      </c>
      <c r="I21" s="14" t="s">
        <v>15</v>
      </c>
      <c r="J21" s="41"/>
    </row>
    <row r="22" spans="1:10" ht="20.100000000000001" customHeight="1" thickBot="1">
      <c r="A22" s="17" t="str">
        <f>JUV!A24</f>
        <v>ERRECART GIMENA</v>
      </c>
      <c r="B22" s="23" t="str">
        <f>JUV!B24</f>
        <v>CMDP</v>
      </c>
      <c r="C22" s="29">
        <f>JUV!C24</f>
        <v>38257</v>
      </c>
      <c r="D22" s="24">
        <f>JUV!D24</f>
        <v>4</v>
      </c>
      <c r="E22" s="24">
        <f>JUV!E24</f>
        <v>42</v>
      </c>
      <c r="F22" s="24">
        <f>JUV!F24</f>
        <v>43</v>
      </c>
      <c r="G22" s="24">
        <f>JUV!G24</f>
        <v>85</v>
      </c>
      <c r="H22" s="32" t="s">
        <v>10</v>
      </c>
      <c r="I22" s="14" t="s">
        <v>16</v>
      </c>
      <c r="J22" s="41"/>
    </row>
    <row r="23" spans="1:10" ht="20.100000000000001" customHeight="1" thickBot="1">
      <c r="A23" s="17" t="s">
        <v>113</v>
      </c>
      <c r="B23" s="23" t="s">
        <v>43</v>
      </c>
      <c r="C23" s="29">
        <v>38078</v>
      </c>
      <c r="D23" s="24">
        <v>12</v>
      </c>
      <c r="E23" s="24">
        <v>45</v>
      </c>
      <c r="F23" s="24">
        <v>42</v>
      </c>
      <c r="G23" s="24">
        <f>SUM(E23:F23)</f>
        <v>87</v>
      </c>
      <c r="H23" s="32">
        <f>SUM(G23-D23)</f>
        <v>75</v>
      </c>
      <c r="I23" s="14" t="s">
        <v>17</v>
      </c>
      <c r="J23" s="41"/>
    </row>
    <row r="24" spans="1:10" ht="20.100000000000001" hidden="1" customHeight="1" thickBot="1">
      <c r="A24" s="17"/>
      <c r="B24" s="23"/>
      <c r="C24" s="29"/>
      <c r="D24" s="24"/>
      <c r="E24" s="24"/>
      <c r="F24" s="24"/>
      <c r="G24" s="24">
        <f>SUM(E24:F24)</f>
        <v>0</v>
      </c>
      <c r="H24" s="32">
        <f>SUM(G24-D24)</f>
        <v>0</v>
      </c>
      <c r="I24" s="14" t="s">
        <v>18</v>
      </c>
      <c r="J24" s="41"/>
    </row>
    <row r="25" spans="1:10" ht="20.25" thickBot="1">
      <c r="A25" s="274" t="str">
        <f>'M 18'!A8</f>
        <v>CABALLEROS MENORES (Clases 03 - 04 y 05)</v>
      </c>
      <c r="B25" s="275"/>
      <c r="C25" s="275"/>
      <c r="D25" s="275"/>
      <c r="E25" s="275"/>
      <c r="F25" s="275"/>
      <c r="G25" s="275"/>
      <c r="H25" s="276"/>
      <c r="I25" s="1"/>
      <c r="J25" s="41"/>
    </row>
    <row r="26" spans="1:10" ht="20.25" thickBot="1">
      <c r="A26" s="4" t="s">
        <v>0</v>
      </c>
      <c r="B26" s="14" t="s">
        <v>9</v>
      </c>
      <c r="C26" s="28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3"/>
      <c r="J26" s="41"/>
    </row>
    <row r="27" spans="1:10" ht="20.100000000000001" customHeight="1" thickBot="1">
      <c r="A27" s="17" t="str">
        <f>'M 18'!A10</f>
        <v>PEREZ SANTANDREA FERMIN</v>
      </c>
      <c r="B27" s="23" t="str">
        <f>'M 18'!B10</f>
        <v>TGC</v>
      </c>
      <c r="C27" s="29">
        <f>'M 18'!C10</f>
        <v>38715</v>
      </c>
      <c r="D27" s="24">
        <f>'M 18'!D10</f>
        <v>3</v>
      </c>
      <c r="E27" s="24">
        <f>'M 18'!E10</f>
        <v>39</v>
      </c>
      <c r="F27" s="24">
        <f>'M 18'!F10</f>
        <v>37</v>
      </c>
      <c r="G27" s="24">
        <f>'M 18'!G10</f>
        <v>76</v>
      </c>
      <c r="H27" s="32" t="s">
        <v>10</v>
      </c>
      <c r="I27" s="14" t="s">
        <v>15</v>
      </c>
      <c r="J27" s="41"/>
    </row>
    <row r="28" spans="1:10" ht="20.100000000000001" customHeight="1" thickBot="1">
      <c r="A28" s="17" t="str">
        <f>'M 18'!A11</f>
        <v>LARREGAIN GABRIEL</v>
      </c>
      <c r="B28" s="23" t="str">
        <f>'M 18'!B11</f>
        <v>TGC</v>
      </c>
      <c r="C28" s="29">
        <f>'M 18'!C11</f>
        <v>38332</v>
      </c>
      <c r="D28" s="24">
        <f>'M 18'!D11</f>
        <v>6</v>
      </c>
      <c r="E28" s="24">
        <f>'M 18'!E11</f>
        <v>39</v>
      </c>
      <c r="F28" s="24">
        <f>'M 18'!F11</f>
        <v>38</v>
      </c>
      <c r="G28" s="24">
        <f>'M 18'!G11</f>
        <v>77</v>
      </c>
      <c r="H28" s="32" t="s">
        <v>10</v>
      </c>
      <c r="I28" s="14" t="s">
        <v>16</v>
      </c>
      <c r="J28" s="41"/>
    </row>
    <row r="29" spans="1:10" ht="20.100000000000001" customHeight="1" thickBot="1">
      <c r="A29" s="17" t="s">
        <v>93</v>
      </c>
      <c r="B29" s="23" t="s">
        <v>240</v>
      </c>
      <c r="C29" s="29">
        <v>38254</v>
      </c>
      <c r="D29" s="24">
        <v>20</v>
      </c>
      <c r="E29" s="24">
        <v>48</v>
      </c>
      <c r="F29" s="24">
        <v>43</v>
      </c>
      <c r="G29" s="24">
        <f>SUM(E29:F29)</f>
        <v>91</v>
      </c>
      <c r="H29" s="32">
        <f>SUM(G29-D29)</f>
        <v>71</v>
      </c>
      <c r="I29" s="14" t="s">
        <v>17</v>
      </c>
      <c r="J29" s="41"/>
    </row>
    <row r="30" spans="1:10" ht="20.100000000000001" hidden="1" customHeight="1" thickBot="1">
      <c r="A30" s="17"/>
      <c r="B30" s="23"/>
      <c r="C30" s="29"/>
      <c r="D30" s="24"/>
      <c r="E30" s="24"/>
      <c r="F30" s="24"/>
      <c r="G30" s="24">
        <f>SUM(E30:F30)</f>
        <v>0</v>
      </c>
      <c r="H30" s="32">
        <f>SUM(G30-D30)</f>
        <v>0</v>
      </c>
      <c r="I30" s="14" t="s">
        <v>18</v>
      </c>
      <c r="J30" s="41"/>
    </row>
    <row r="31" spans="1:10" ht="20.25" thickBot="1">
      <c r="A31" s="274" t="str">
        <f>'M 15'!A7:H7</f>
        <v>CABALLEROS MENORES DE 15 AÑOS (Clases 06 - 07)</v>
      </c>
      <c r="B31" s="275"/>
      <c r="C31" s="275"/>
      <c r="D31" s="275"/>
      <c r="E31" s="275"/>
      <c r="F31" s="275"/>
      <c r="G31" s="275"/>
      <c r="H31" s="276"/>
      <c r="I31" s="1"/>
      <c r="J31" s="41"/>
    </row>
    <row r="32" spans="1:10" ht="20.25" thickBot="1">
      <c r="A32" s="4" t="s">
        <v>0</v>
      </c>
      <c r="B32" s="14" t="s">
        <v>9</v>
      </c>
      <c r="C32" s="28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52"/>
      <c r="J32" s="41"/>
    </row>
    <row r="33" spans="1:10" ht="20.100000000000001" customHeight="1" thickBot="1">
      <c r="A33" s="17" t="str">
        <f>'M 15'!A9</f>
        <v>BERCHOT TOMAS</v>
      </c>
      <c r="B33" s="23" t="str">
        <f>'M 15'!B9</f>
        <v>MDPGC</v>
      </c>
      <c r="C33" s="29">
        <f>'M 15'!C9</f>
        <v>38884</v>
      </c>
      <c r="D33" s="24">
        <f>'M 15'!D9</f>
        <v>1</v>
      </c>
      <c r="E33" s="24">
        <f>'M 15'!E9</f>
        <v>34</v>
      </c>
      <c r="F33" s="24">
        <f>'M 15'!F9</f>
        <v>34</v>
      </c>
      <c r="G33" s="24">
        <f>'M 15'!G9</f>
        <v>68</v>
      </c>
      <c r="H33" s="32" t="s">
        <v>10</v>
      </c>
      <c r="I33" s="14" t="s">
        <v>15</v>
      </c>
      <c r="J33" s="41"/>
    </row>
    <row r="34" spans="1:10" ht="20.100000000000001" customHeight="1" thickBot="1">
      <c r="A34" s="17" t="str">
        <f>'M 15'!A10</f>
        <v>LEOFANTI DANTE SALVADOR</v>
      </c>
      <c r="B34" s="23" t="str">
        <f>'M 15'!B10</f>
        <v>SPGC</v>
      </c>
      <c r="C34" s="29">
        <f>'M 15'!C10</f>
        <v>38833</v>
      </c>
      <c r="D34" s="24">
        <f>'M 15'!D10</f>
        <v>2</v>
      </c>
      <c r="E34" s="24">
        <f>'M 15'!E10</f>
        <v>36</v>
      </c>
      <c r="F34" s="24">
        <f>'M 15'!F10</f>
        <v>34</v>
      </c>
      <c r="G34" s="24">
        <f>'M 15'!G10</f>
        <v>70</v>
      </c>
      <c r="H34" s="32" t="s">
        <v>10</v>
      </c>
      <c r="I34" s="14" t="s">
        <v>16</v>
      </c>
      <c r="J34" s="41"/>
    </row>
    <row r="35" spans="1:10" ht="20.100000000000001" customHeight="1" thickBot="1">
      <c r="A35" s="17" t="s">
        <v>247</v>
      </c>
      <c r="B35" s="23" t="s">
        <v>240</v>
      </c>
      <c r="C35" s="29">
        <v>39011</v>
      </c>
      <c r="D35" s="24">
        <v>45</v>
      </c>
      <c r="E35" s="24">
        <v>56</v>
      </c>
      <c r="F35" s="24">
        <v>48</v>
      </c>
      <c r="G35" s="24">
        <f>SUM(E35:F35)</f>
        <v>104</v>
      </c>
      <c r="H35" s="32">
        <f>SUM(G35-D35)</f>
        <v>59</v>
      </c>
      <c r="I35" s="14" t="s">
        <v>17</v>
      </c>
      <c r="J35" s="41"/>
    </row>
    <row r="36" spans="1:10" ht="20.100000000000001" customHeight="1" thickBot="1">
      <c r="A36" s="17" t="s">
        <v>83</v>
      </c>
      <c r="B36" s="23" t="s">
        <v>240</v>
      </c>
      <c r="C36" s="29">
        <v>39183</v>
      </c>
      <c r="D36" s="24">
        <v>22</v>
      </c>
      <c r="E36" s="24">
        <v>43</v>
      </c>
      <c r="F36" s="24">
        <v>44</v>
      </c>
      <c r="G36" s="24">
        <f>SUM(E36:F36)</f>
        <v>87</v>
      </c>
      <c r="H36" s="32">
        <f>SUM(G36-D36)</f>
        <v>65</v>
      </c>
      <c r="I36" s="14" t="s">
        <v>18</v>
      </c>
      <c r="J36" s="41"/>
    </row>
    <row r="37" spans="1:10" ht="20.25" thickBot="1">
      <c r="A37" s="274" t="str">
        <f>'M 15'!A23:H23</f>
        <v>DAMAS MENORES DE 15 AÑOS Y ALBATROS</v>
      </c>
      <c r="B37" s="275"/>
      <c r="C37" s="275"/>
      <c r="D37" s="275"/>
      <c r="E37" s="275"/>
      <c r="F37" s="275"/>
      <c r="G37" s="275"/>
      <c r="H37" s="276"/>
      <c r="I37" s="16"/>
      <c r="J37" s="41"/>
    </row>
    <row r="38" spans="1:10" ht="20.25" thickBot="1">
      <c r="A38" s="4" t="s">
        <v>6</v>
      </c>
      <c r="B38" s="14" t="s">
        <v>9</v>
      </c>
      <c r="C38" s="28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3"/>
      <c r="J38" s="41"/>
    </row>
    <row r="39" spans="1:10" ht="20.100000000000001" customHeight="1" thickBot="1">
      <c r="A39" s="17" t="str">
        <f>'M 15'!A25</f>
        <v>MARTIN IARA</v>
      </c>
      <c r="B39" s="23" t="str">
        <f>'M 15'!B25</f>
        <v>CMDP</v>
      </c>
      <c r="C39" s="29">
        <f>'M 15'!C25</f>
        <v>38873</v>
      </c>
      <c r="D39" s="24">
        <f>'M 15'!D25</f>
        <v>2</v>
      </c>
      <c r="E39" s="24">
        <f>'M 15'!E25</f>
        <v>39</v>
      </c>
      <c r="F39" s="24">
        <f>'M 15'!F25</f>
        <v>36</v>
      </c>
      <c r="G39" s="24">
        <f>'M 15'!G25</f>
        <v>75</v>
      </c>
      <c r="H39" s="32">
        <f>'M 15'!H25</f>
        <v>73</v>
      </c>
      <c r="I39" s="14" t="s">
        <v>15</v>
      </c>
      <c r="J39" s="41"/>
    </row>
    <row r="40" spans="1:10" ht="20.100000000000001" customHeight="1" thickBot="1">
      <c r="A40" s="17" t="str">
        <f>'M 15'!A26</f>
        <v>RAMPOLDI SARA ALESSIA</v>
      </c>
      <c r="B40" s="23" t="str">
        <f>'M 15'!B26</f>
        <v>CMDP</v>
      </c>
      <c r="C40" s="29">
        <f>'M 15'!C26</f>
        <v>38986</v>
      </c>
      <c r="D40" s="24">
        <f>'M 15'!D26</f>
        <v>-1</v>
      </c>
      <c r="E40" s="24">
        <f>'M 15'!E26</f>
        <v>37</v>
      </c>
      <c r="F40" s="24">
        <f>'M 15'!F26</f>
        <v>40</v>
      </c>
      <c r="G40" s="24">
        <f>'M 15'!G26</f>
        <v>77</v>
      </c>
      <c r="H40" s="32">
        <f>'M 15'!H26</f>
        <v>78</v>
      </c>
      <c r="I40" s="14" t="s">
        <v>16</v>
      </c>
      <c r="J40" s="41"/>
    </row>
    <row r="41" spans="1:10" ht="20.100000000000001" customHeight="1" thickBot="1">
      <c r="A41" s="17" t="s">
        <v>130</v>
      </c>
      <c r="B41" s="23" t="s">
        <v>242</v>
      </c>
      <c r="C41" s="29">
        <v>39425</v>
      </c>
      <c r="D41" s="24">
        <v>55</v>
      </c>
      <c r="E41" s="24">
        <v>59</v>
      </c>
      <c r="F41" s="24">
        <v>55</v>
      </c>
      <c r="G41" s="24">
        <f t="shared" ref="G41" si="0">SUM(E41:F41)</f>
        <v>114</v>
      </c>
      <c r="H41" s="32">
        <f>SUM(G41-D41)</f>
        <v>59</v>
      </c>
      <c r="I41" s="14" t="s">
        <v>17</v>
      </c>
      <c r="J41" s="41"/>
    </row>
    <row r="42" spans="1:10" ht="20.100000000000001" hidden="1" customHeight="1" thickBot="1">
      <c r="A42" s="17"/>
      <c r="B42" s="23"/>
      <c r="C42" s="29"/>
      <c r="D42" s="24"/>
      <c r="E42" s="24"/>
      <c r="F42" s="24"/>
      <c r="G42" s="24">
        <f>SUM(E42:F42)</f>
        <v>0</v>
      </c>
      <c r="H42" s="32">
        <f>SUM(G42-D42)</f>
        <v>0</v>
      </c>
      <c r="I42" s="14" t="s">
        <v>18</v>
      </c>
      <c r="J42" s="41"/>
    </row>
    <row r="43" spans="1:10" ht="20.25" thickBot="1">
      <c r="A43" s="274" t="str">
        <f>'M 13'!A8:H8</f>
        <v>CABALLEROS MENORES DE 13 AÑOS Y ALBATROS</v>
      </c>
      <c r="B43" s="275"/>
      <c r="C43" s="275"/>
      <c r="D43" s="275"/>
      <c r="E43" s="275"/>
      <c r="F43" s="275"/>
      <c r="G43" s="275"/>
      <c r="H43" s="276"/>
      <c r="I43" s="13"/>
      <c r="J43" s="41"/>
    </row>
    <row r="44" spans="1:10" ht="20.25" thickBot="1">
      <c r="A44" s="4" t="s">
        <v>0</v>
      </c>
      <c r="B44" s="14" t="s">
        <v>9</v>
      </c>
      <c r="C44" s="28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3"/>
      <c r="J44" s="41"/>
    </row>
    <row r="45" spans="1:10" ht="20.100000000000001" customHeight="1" thickBot="1">
      <c r="A45" s="17" t="str">
        <f>'M 13'!A10</f>
        <v>JENKINS STEVE</v>
      </c>
      <c r="B45" s="23" t="str">
        <f>'M 13'!B10</f>
        <v>MDPGC</v>
      </c>
      <c r="C45" s="29">
        <f>'M 13'!C10</f>
        <v>39689</v>
      </c>
      <c r="D45" s="24">
        <f>'M 13'!D10</f>
        <v>9</v>
      </c>
      <c r="E45" s="24">
        <f>'M 13'!E10</f>
        <v>40</v>
      </c>
      <c r="F45" s="24">
        <f>'M 13'!F10</f>
        <v>36</v>
      </c>
      <c r="G45" s="24">
        <f>'M 13'!G10</f>
        <v>76</v>
      </c>
      <c r="H45" s="32" t="s">
        <v>10</v>
      </c>
      <c r="I45" s="14" t="s">
        <v>15</v>
      </c>
      <c r="J45" s="41"/>
    </row>
    <row r="46" spans="1:10" ht="20.100000000000001" customHeight="1" thickBot="1">
      <c r="A46" s="17" t="str">
        <f>'M 13'!A11</f>
        <v>CRUZ COSME</v>
      </c>
      <c r="B46" s="23" t="str">
        <f>'M 13'!B11</f>
        <v>EVTGC</v>
      </c>
      <c r="C46" s="29">
        <f>'M 13'!C11</f>
        <v>39469</v>
      </c>
      <c r="D46" s="24">
        <f>'M 13'!D11</f>
        <v>5</v>
      </c>
      <c r="E46" s="24">
        <f>'M 13'!E11</f>
        <v>40</v>
      </c>
      <c r="F46" s="24">
        <f>'M 13'!F11</f>
        <v>39</v>
      </c>
      <c r="G46" s="24">
        <f>'M 13'!G11</f>
        <v>79</v>
      </c>
      <c r="H46" s="32" t="s">
        <v>10</v>
      </c>
      <c r="I46" s="14" t="s">
        <v>16</v>
      </c>
      <c r="J46" s="41"/>
    </row>
    <row r="47" spans="1:10" ht="20.100000000000001" customHeight="1" thickBot="1">
      <c r="A47" s="17" t="s">
        <v>69</v>
      </c>
      <c r="B47" s="23" t="s">
        <v>246</v>
      </c>
      <c r="C47" s="29">
        <v>39643</v>
      </c>
      <c r="D47" s="24">
        <v>29</v>
      </c>
      <c r="E47" s="24">
        <v>48</v>
      </c>
      <c r="F47" s="24">
        <v>46</v>
      </c>
      <c r="G47" s="24">
        <f>SUM(E47:F47)</f>
        <v>94</v>
      </c>
      <c r="H47" s="32">
        <f>SUM(G47-D47)</f>
        <v>65</v>
      </c>
      <c r="I47" s="14" t="s">
        <v>17</v>
      </c>
      <c r="J47" s="41"/>
    </row>
    <row r="48" spans="1:10" ht="20.100000000000001" customHeight="1" thickBot="1">
      <c r="A48" s="17" t="s">
        <v>74</v>
      </c>
      <c r="B48" s="23" t="s">
        <v>238</v>
      </c>
      <c r="C48" s="29">
        <v>39791</v>
      </c>
      <c r="D48" s="24">
        <v>10</v>
      </c>
      <c r="E48" s="24">
        <v>40</v>
      </c>
      <c r="F48" s="24">
        <v>41</v>
      </c>
      <c r="G48" s="24">
        <f>SUM(E48:F48)</f>
        <v>81</v>
      </c>
      <c r="H48" s="32">
        <f>SUM(G48-D48)</f>
        <v>71</v>
      </c>
      <c r="I48" s="14" t="s">
        <v>18</v>
      </c>
      <c r="J48" s="41"/>
    </row>
    <row r="49" spans="1:9" ht="20.25" thickBot="1"/>
    <row r="50" spans="1:9" ht="20.25" thickBot="1">
      <c r="A50" s="267" t="s">
        <v>273</v>
      </c>
      <c r="B50" s="268"/>
      <c r="C50" s="268"/>
      <c r="D50" s="268"/>
      <c r="E50" s="268"/>
      <c r="F50" s="268"/>
      <c r="G50" s="268"/>
      <c r="H50" s="268"/>
      <c r="I50" s="269"/>
    </row>
    <row r="51" spans="1:9" thickBot="1">
      <c r="A51" s="270" t="s">
        <v>76</v>
      </c>
      <c r="B51" s="271"/>
      <c r="C51" s="271"/>
      <c r="D51" s="271"/>
      <c r="E51" s="271"/>
      <c r="F51" s="271"/>
      <c r="G51" s="271"/>
      <c r="H51" s="271"/>
      <c r="I51" s="272"/>
    </row>
  </sheetData>
  <mergeCells count="15"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0:I50"/>
    <mergeCell ref="A51:I51"/>
    <mergeCell ref="A5:H5"/>
    <mergeCell ref="A6:H6"/>
    <mergeCell ref="A37:H37"/>
    <mergeCell ref="A43:H43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H94"/>
  <sheetViews>
    <sheetView zoomScale="70" zoomScaleNormal="70" workbookViewId="0">
      <selection sqref="A1:D1"/>
    </sheetView>
  </sheetViews>
  <sheetFormatPr baseColWidth="10" defaultRowHeight="18.75"/>
  <cols>
    <col min="1" max="1" width="41" style="12" customWidth="1"/>
    <col min="2" max="2" width="13.28515625" style="15" bestFit="1" customWidth="1"/>
    <col min="3" max="3" width="15.7109375" style="50" bestFit="1" customWidth="1"/>
    <col min="4" max="4" width="10.85546875" style="15" bestFit="1" customWidth="1"/>
    <col min="5" max="6" width="4.5703125" style="15" bestFit="1" customWidth="1"/>
    <col min="7" max="7" width="13" style="12" bestFit="1" customWidth="1"/>
    <col min="8" max="8" width="4.42578125" style="12" bestFit="1" customWidth="1"/>
    <col min="9" max="16384" width="11.42578125" style="12"/>
  </cols>
  <sheetData>
    <row r="1" spans="1:8" ht="19.5">
      <c r="A1" s="273" t="str">
        <f>JUV!A1</f>
        <v>MAR DEL PLATA GOLF CLUB</v>
      </c>
      <c r="B1" s="273"/>
      <c r="C1" s="273"/>
      <c r="D1" s="273"/>
      <c r="E1" s="75"/>
      <c r="H1" s="41"/>
    </row>
    <row r="2" spans="1:8" ht="19.5">
      <c r="A2" s="273" t="str">
        <f>JUV!A2</f>
        <v>CANCHA NUEVA</v>
      </c>
      <c r="B2" s="273"/>
      <c r="C2" s="273"/>
      <c r="D2" s="273"/>
      <c r="E2" s="75"/>
      <c r="H2" s="41"/>
    </row>
    <row r="3" spans="1:8" ht="19.5">
      <c r="A3" s="273" t="str">
        <f>JUV!A3</f>
        <v>FEDERACION REGIONAL DE GOLF MAR Y SIERRAS</v>
      </c>
      <c r="B3" s="273"/>
      <c r="C3" s="273"/>
      <c r="D3" s="273"/>
      <c r="E3" s="75"/>
      <c r="H3" s="41"/>
    </row>
    <row r="4" spans="1:8" ht="19.5">
      <c r="A4" s="278" t="s">
        <v>12</v>
      </c>
      <c r="B4" s="278"/>
      <c r="C4" s="278"/>
      <c r="D4" s="278"/>
      <c r="E4" s="75"/>
      <c r="H4" s="41"/>
    </row>
    <row r="5" spans="1:8" ht="19.5">
      <c r="A5" s="273" t="s">
        <v>14</v>
      </c>
      <c r="B5" s="273"/>
      <c r="C5" s="273"/>
      <c r="D5" s="273"/>
      <c r="E5" s="75"/>
      <c r="H5" s="41"/>
    </row>
    <row r="6" spans="1:8" ht="19.5">
      <c r="A6" s="273" t="str">
        <f>JUV!A6</f>
        <v>DOMINGO 28 DE NOVIEMBRE DE 2021</v>
      </c>
      <c r="B6" s="273"/>
      <c r="C6" s="273"/>
      <c r="D6" s="273"/>
      <c r="E6" s="75"/>
      <c r="H6" s="41"/>
    </row>
    <row r="7" spans="1:8" ht="20.25" thickBot="1">
      <c r="A7" s="42"/>
      <c r="B7" s="68"/>
      <c r="C7" s="42"/>
      <c r="D7" s="68"/>
      <c r="E7" s="75"/>
      <c r="H7" s="41"/>
    </row>
    <row r="8" spans="1:8" ht="20.25" thickBot="1">
      <c r="A8" s="274" t="str">
        <f>ALBATROS!A24</f>
        <v>ALBATROS - DAMAS CLASES 08 - 09 -</v>
      </c>
      <c r="B8" s="275"/>
      <c r="C8" s="275"/>
      <c r="D8" s="275"/>
      <c r="E8" s="275"/>
      <c r="F8" s="276"/>
      <c r="H8" s="41"/>
    </row>
    <row r="9" spans="1:8" s="42" customFormat="1" ht="20.25" thickBot="1">
      <c r="A9" s="19" t="s">
        <v>6</v>
      </c>
      <c r="B9" s="71" t="s">
        <v>9</v>
      </c>
      <c r="C9" s="71" t="s">
        <v>21</v>
      </c>
      <c r="D9" s="72" t="s">
        <v>1</v>
      </c>
      <c r="E9" s="4" t="s">
        <v>4</v>
      </c>
      <c r="F9" s="4" t="s">
        <v>5</v>
      </c>
      <c r="H9" s="41"/>
    </row>
    <row r="10" spans="1:8" ht="20.25" thickBot="1">
      <c r="A10" s="43" t="str">
        <f>ALBATROS!A26</f>
        <v>CACACE ISABELLA</v>
      </c>
      <c r="B10" s="64" t="str">
        <f>ALBATROS!B26</f>
        <v>CMDP</v>
      </c>
      <c r="C10" s="44">
        <f>ALBATROS!C26</f>
        <v>39869</v>
      </c>
      <c r="D10" s="64">
        <f>ALBATROS!D26</f>
        <v>18</v>
      </c>
      <c r="E10" s="78">
        <f>ALBATROS!E26</f>
        <v>50</v>
      </c>
      <c r="F10" s="77" t="s">
        <v>10</v>
      </c>
      <c r="G10" s="14" t="s">
        <v>15</v>
      </c>
      <c r="H10" s="41"/>
    </row>
    <row r="11" spans="1:8" ht="20.25" thickBot="1">
      <c r="A11" s="43" t="str">
        <f>ALBATROS!A27</f>
        <v>SUAREZ GIORCELLI MARTINA</v>
      </c>
      <c r="B11" s="64" t="str">
        <f>ALBATROS!B27</f>
        <v>CMDP</v>
      </c>
      <c r="C11" s="44">
        <f>ALBATROS!C27</f>
        <v>40130</v>
      </c>
      <c r="D11" s="64">
        <f>ALBATROS!D27</f>
        <v>0</v>
      </c>
      <c r="E11" s="78">
        <f>ALBATROS!E27</f>
        <v>52</v>
      </c>
      <c r="F11" s="77" t="s">
        <v>10</v>
      </c>
      <c r="G11" s="14" t="s">
        <v>16</v>
      </c>
      <c r="H11" s="41"/>
    </row>
    <row r="12" spans="1:8" ht="20.25" thickBot="1">
      <c r="A12" s="43" t="s">
        <v>131</v>
      </c>
      <c r="B12" s="64" t="s">
        <v>43</v>
      </c>
      <c r="C12" s="44">
        <v>39853</v>
      </c>
      <c r="D12" s="64">
        <v>28</v>
      </c>
      <c r="E12" s="78">
        <v>59</v>
      </c>
      <c r="F12" s="79">
        <f>(E12-D12)</f>
        <v>31</v>
      </c>
      <c r="G12" s="14" t="s">
        <v>17</v>
      </c>
      <c r="H12" s="41"/>
    </row>
    <row r="13" spans="1:8" ht="19.5" thickBot="1">
      <c r="C13" s="48"/>
      <c r="E13" s="75"/>
      <c r="H13" s="41"/>
    </row>
    <row r="14" spans="1:8" ht="20.25" thickBot="1">
      <c r="A14" s="274" t="str">
        <f>ALBATROS!A8</f>
        <v>ALBATROS - CABALLEROS CLASES 08 - 09 -</v>
      </c>
      <c r="B14" s="275"/>
      <c r="C14" s="275"/>
      <c r="D14" s="275"/>
      <c r="E14" s="275"/>
      <c r="F14" s="276"/>
      <c r="H14" s="41"/>
    </row>
    <row r="15" spans="1:8" s="68" customFormat="1" ht="20.25" thickBot="1">
      <c r="A15" s="19" t="s">
        <v>0</v>
      </c>
      <c r="B15" s="71" t="s">
        <v>9</v>
      </c>
      <c r="C15" s="71" t="s">
        <v>21</v>
      </c>
      <c r="D15" s="72" t="s">
        <v>1</v>
      </c>
      <c r="E15" s="4" t="s">
        <v>4</v>
      </c>
      <c r="F15" s="4" t="s">
        <v>5</v>
      </c>
      <c r="H15" s="41"/>
    </row>
    <row r="16" spans="1:8" ht="20.25" thickBot="1">
      <c r="A16" s="189" t="str">
        <f>ALBATROS!A10</f>
        <v>LANCELOTTI VALENTINO (U. 6 H 28)</v>
      </c>
      <c r="B16" s="64" t="str">
        <f>ALBATROS!B10</f>
        <v>CMDP</v>
      </c>
      <c r="C16" s="44">
        <f>ALBATROS!C10</f>
        <v>39762</v>
      </c>
      <c r="D16" s="64">
        <f>ALBATROS!D10</f>
        <v>15</v>
      </c>
      <c r="E16" s="78">
        <f>ALBATROS!E10</f>
        <v>44</v>
      </c>
      <c r="F16" s="77" t="s">
        <v>10</v>
      </c>
      <c r="G16" s="14" t="s">
        <v>15</v>
      </c>
      <c r="H16" s="41"/>
    </row>
    <row r="17" spans="1:8" ht="20.25" thickBot="1">
      <c r="A17" s="43" t="str">
        <f>ALBATROS!A11</f>
        <v>LANDI AGUSTIN (U. 6 H 31)</v>
      </c>
      <c r="B17" s="64" t="str">
        <f>ALBATROS!B11</f>
        <v>MDPGC</v>
      </c>
      <c r="C17" s="44">
        <f>ALBATROS!C11</f>
        <v>39819</v>
      </c>
      <c r="D17" s="64">
        <f>ALBATROS!D11</f>
        <v>10</v>
      </c>
      <c r="E17" s="78">
        <f>ALBATROS!E11</f>
        <v>44</v>
      </c>
      <c r="F17" s="77" t="s">
        <v>10</v>
      </c>
      <c r="G17" s="14" t="s">
        <v>16</v>
      </c>
      <c r="H17" s="41"/>
    </row>
    <row r="18" spans="1:8" ht="20.25" thickBot="1">
      <c r="A18" s="43" t="s">
        <v>61</v>
      </c>
      <c r="B18" s="64" t="s">
        <v>243</v>
      </c>
      <c r="C18" s="44">
        <v>39913</v>
      </c>
      <c r="D18" s="64">
        <v>22</v>
      </c>
      <c r="E18" s="78">
        <v>54</v>
      </c>
      <c r="F18" s="79">
        <f>(E18-D18)</f>
        <v>32</v>
      </c>
      <c r="G18" s="14" t="s">
        <v>17</v>
      </c>
      <c r="H18" s="41"/>
    </row>
    <row r="19" spans="1:8" ht="19.5" thickBot="1">
      <c r="C19" s="48"/>
      <c r="E19" s="75"/>
      <c r="H19" s="41"/>
    </row>
    <row r="20" spans="1:8" ht="20.25" thickBot="1">
      <c r="A20" s="274" t="str">
        <f>EAGLES!A31</f>
        <v>EAGLES - DAMAS CLASES 10 - 11 -</v>
      </c>
      <c r="B20" s="275"/>
      <c r="C20" s="275"/>
      <c r="D20" s="275"/>
      <c r="E20" s="275"/>
      <c r="F20" s="276"/>
      <c r="H20" s="41"/>
    </row>
    <row r="21" spans="1:8" s="68" customFormat="1" ht="20.25" thickBot="1">
      <c r="A21" s="19" t="s">
        <v>6</v>
      </c>
      <c r="B21" s="71" t="s">
        <v>9</v>
      </c>
      <c r="C21" s="71" t="s">
        <v>21</v>
      </c>
      <c r="D21" s="72" t="s">
        <v>1</v>
      </c>
      <c r="E21" s="4" t="s">
        <v>4</v>
      </c>
      <c r="F21" s="4" t="s">
        <v>5</v>
      </c>
      <c r="H21" s="41"/>
    </row>
    <row r="22" spans="1:8" ht="20.25" thickBot="1">
      <c r="A22" s="43" t="str">
        <f>EAGLES!A33</f>
        <v xml:space="preserve">JENKINS UMA </v>
      </c>
      <c r="B22" s="64" t="str">
        <f>EAGLES!B33</f>
        <v>MDPGC</v>
      </c>
      <c r="C22" s="44">
        <f>EAGLES!C33</f>
        <v>40439</v>
      </c>
      <c r="D22" s="64">
        <f>EAGLES!D33</f>
        <v>7</v>
      </c>
      <c r="E22" s="78">
        <f>EAGLES!E33</f>
        <v>42</v>
      </c>
      <c r="F22" s="77" t="s">
        <v>10</v>
      </c>
      <c r="G22" s="14" t="s">
        <v>15</v>
      </c>
      <c r="H22" s="41"/>
    </row>
    <row r="23" spans="1:8" ht="20.25" thickBot="1">
      <c r="A23" s="43" t="str">
        <f>EAGLES!A34</f>
        <v>BIONDELLI ALLEGRA</v>
      </c>
      <c r="B23" s="64" t="str">
        <f>EAGLES!B34</f>
        <v>SPGC</v>
      </c>
      <c r="C23" s="44">
        <f>EAGLES!C34</f>
        <v>40616</v>
      </c>
      <c r="D23" s="64">
        <f>EAGLES!D34</f>
        <v>22</v>
      </c>
      <c r="E23" s="78">
        <f>EAGLES!E34</f>
        <v>52</v>
      </c>
      <c r="F23" s="77" t="s">
        <v>10</v>
      </c>
      <c r="G23" s="14" t="s">
        <v>16</v>
      </c>
      <c r="H23" s="41"/>
    </row>
    <row r="24" spans="1:8" ht="20.25" thickBot="1">
      <c r="A24" s="190" t="str">
        <f>EAGLES!A35</f>
        <v>PORCEL ALFONSINA (U. 6 H 35)</v>
      </c>
      <c r="B24" s="64" t="str">
        <f>EAGLES!B35</f>
        <v>SPGC</v>
      </c>
      <c r="C24" s="44">
        <f>EAGLES!C35</f>
        <v>40415</v>
      </c>
      <c r="D24" s="64">
        <f>EAGLES!D35</f>
        <v>19</v>
      </c>
      <c r="E24" s="78">
        <f>EAGLES!E35</f>
        <v>54</v>
      </c>
      <c r="F24" s="79">
        <f>(E24-D24)</f>
        <v>35</v>
      </c>
      <c r="G24" s="14" t="s">
        <v>17</v>
      </c>
      <c r="H24" s="41"/>
    </row>
    <row r="25" spans="1:8" ht="19.5" thickBot="1">
      <c r="C25" s="48"/>
      <c r="E25" s="75"/>
      <c r="H25" s="41"/>
    </row>
    <row r="26" spans="1:8" ht="20.25" thickBot="1">
      <c r="A26" s="274" t="str">
        <f>EAGLES!A8</f>
        <v>EAGLES - CABALLEROS CLASES 10 - 11 -</v>
      </c>
      <c r="B26" s="275"/>
      <c r="C26" s="275"/>
      <c r="D26" s="275"/>
      <c r="E26" s="275"/>
      <c r="F26" s="276"/>
      <c r="H26" s="41"/>
    </row>
    <row r="27" spans="1:8" s="68" customFormat="1" ht="20.25" thickBot="1">
      <c r="A27" s="19" t="s">
        <v>0</v>
      </c>
      <c r="B27" s="71" t="s">
        <v>9</v>
      </c>
      <c r="C27" s="71" t="s">
        <v>21</v>
      </c>
      <c r="D27" s="72" t="s">
        <v>1</v>
      </c>
      <c r="E27" s="4" t="s">
        <v>4</v>
      </c>
      <c r="F27" s="4" t="s">
        <v>5</v>
      </c>
      <c r="H27" s="41"/>
    </row>
    <row r="28" spans="1:8" ht="20.25" thickBot="1">
      <c r="A28" s="43" t="str">
        <f>EAGLES!A10</f>
        <v>CRUZ AUGUSTO</v>
      </c>
      <c r="B28" s="64" t="str">
        <f>EAGLES!B10</f>
        <v>EVTGC</v>
      </c>
      <c r="C28" s="44">
        <f>EAGLES!C10</f>
        <v>40766</v>
      </c>
      <c r="D28" s="64">
        <f>EAGLES!D10</f>
        <v>8</v>
      </c>
      <c r="E28" s="78">
        <f>EAGLES!E10</f>
        <v>43</v>
      </c>
      <c r="F28" s="77" t="s">
        <v>10</v>
      </c>
      <c r="G28" s="14" t="s">
        <v>15</v>
      </c>
      <c r="H28" s="41"/>
    </row>
    <row r="29" spans="1:8" ht="20.25" thickBot="1">
      <c r="A29" s="43" t="str">
        <f>EAGLES!A11</f>
        <v xml:space="preserve">JUAREZ GOÑI FRANCISCO </v>
      </c>
      <c r="B29" s="64" t="str">
        <f>EAGLES!B11</f>
        <v>TGC</v>
      </c>
      <c r="C29" s="44">
        <f>EAGLES!C11</f>
        <v>40437</v>
      </c>
      <c r="D29" s="64">
        <f>EAGLES!D11</f>
        <v>6</v>
      </c>
      <c r="E29" s="78">
        <f>EAGLES!E11</f>
        <v>44</v>
      </c>
      <c r="F29" s="77" t="s">
        <v>10</v>
      </c>
      <c r="G29" s="14" t="s">
        <v>16</v>
      </c>
      <c r="H29" s="41"/>
    </row>
    <row r="30" spans="1:8" ht="20.25" thickBot="1">
      <c r="A30" s="43" t="s">
        <v>150</v>
      </c>
      <c r="B30" s="64" t="s">
        <v>241</v>
      </c>
      <c r="C30" s="44">
        <v>40280</v>
      </c>
      <c r="D30" s="64">
        <v>20</v>
      </c>
      <c r="E30" s="78">
        <v>48</v>
      </c>
      <c r="F30" s="79">
        <f>EAGLES!F12</f>
        <v>39</v>
      </c>
      <c r="G30" s="14" t="s">
        <v>17</v>
      </c>
      <c r="H30" s="41"/>
    </row>
    <row r="31" spans="1:8" ht="19.5" thickBot="1">
      <c r="C31" s="48"/>
      <c r="E31" s="75"/>
      <c r="H31" s="41"/>
    </row>
    <row r="32" spans="1:8" ht="20.25" thickBot="1">
      <c r="A32" s="274" t="str">
        <f>BIRDIES!A31</f>
        <v>BIRDIES - DAMAS CLASES 2012 Y POSTERIORES</v>
      </c>
      <c r="B32" s="275"/>
      <c r="C32" s="275"/>
      <c r="D32" s="275"/>
      <c r="E32" s="275"/>
      <c r="F32" s="276"/>
      <c r="H32" s="41"/>
    </row>
    <row r="33" spans="1:8" s="68" customFormat="1" ht="20.25" thickBot="1">
      <c r="A33" s="19" t="s">
        <v>6</v>
      </c>
      <c r="B33" s="71" t="s">
        <v>9</v>
      </c>
      <c r="C33" s="71" t="s">
        <v>21</v>
      </c>
      <c r="D33" s="72" t="s">
        <v>1</v>
      </c>
      <c r="E33" s="4" t="s">
        <v>4</v>
      </c>
      <c r="F33" s="4" t="s">
        <v>5</v>
      </c>
      <c r="H33" s="41"/>
    </row>
    <row r="34" spans="1:8" ht="20.25" thickBot="1">
      <c r="A34" s="43" t="str">
        <f>BIRDIES!A33</f>
        <v>RAMPEZZOTI JUSTINA</v>
      </c>
      <c r="B34" s="64" t="str">
        <f>BIRDIES!B33</f>
        <v>TGC</v>
      </c>
      <c r="C34" s="44">
        <f>BIRDIES!C33</f>
        <v>40917</v>
      </c>
      <c r="D34" s="64">
        <f>BIRDIES!D33</f>
        <v>0</v>
      </c>
      <c r="E34" s="78">
        <f>BIRDIES!E33</f>
        <v>46</v>
      </c>
      <c r="F34" s="77" t="s">
        <v>10</v>
      </c>
      <c r="G34" s="14" t="s">
        <v>15</v>
      </c>
      <c r="H34" s="41"/>
    </row>
    <row r="35" spans="1:8" ht="20.25" thickBot="1">
      <c r="A35" s="43" t="str">
        <f>BIRDIES!A34</f>
        <v>PORCEL MARGARITA</v>
      </c>
      <c r="B35" s="64" t="str">
        <f>BIRDIES!B34</f>
        <v>SPGC</v>
      </c>
      <c r="C35" s="44">
        <f>BIRDIES!C34</f>
        <v>41055</v>
      </c>
      <c r="D35" s="64">
        <f>BIRDIES!D34</f>
        <v>21</v>
      </c>
      <c r="E35" s="78">
        <f>BIRDIES!E34</f>
        <v>49</v>
      </c>
      <c r="F35" s="77" t="s">
        <v>10</v>
      </c>
      <c r="G35" s="14" t="s">
        <v>16</v>
      </c>
      <c r="H35" s="41"/>
    </row>
    <row r="36" spans="1:8" ht="20.25" thickBot="1">
      <c r="A36" s="43" t="s">
        <v>197</v>
      </c>
      <c r="B36" s="64" t="s">
        <v>43</v>
      </c>
      <c r="C36" s="44">
        <v>41369</v>
      </c>
      <c r="D36" s="64">
        <v>22</v>
      </c>
      <c r="E36" s="78">
        <v>58</v>
      </c>
      <c r="F36" s="79">
        <f>(E36-D36)</f>
        <v>36</v>
      </c>
      <c r="G36" s="14" t="s">
        <v>17</v>
      </c>
      <c r="H36" s="41"/>
    </row>
    <row r="37" spans="1:8" ht="20.25" thickBot="1">
      <c r="A37" s="55"/>
      <c r="B37" s="56"/>
      <c r="C37" s="57"/>
      <c r="D37" s="69"/>
      <c r="E37" s="75"/>
      <c r="H37" s="41"/>
    </row>
    <row r="38" spans="1:8" ht="20.25" thickBot="1">
      <c r="A38" s="274" t="str">
        <f>BIRDIES!A8</f>
        <v>BIRDIES - CABALLEROS CLASES 2012 Y POSTERIORES</v>
      </c>
      <c r="B38" s="275"/>
      <c r="C38" s="275"/>
      <c r="D38" s="275"/>
      <c r="E38" s="275"/>
      <c r="F38" s="276"/>
      <c r="H38" s="41"/>
    </row>
    <row r="39" spans="1:8" s="68" customFormat="1" ht="20.25" thickBot="1">
      <c r="A39" s="19" t="s">
        <v>0</v>
      </c>
      <c r="B39" s="71" t="s">
        <v>9</v>
      </c>
      <c r="C39" s="71" t="s">
        <v>21</v>
      </c>
      <c r="D39" s="72" t="s">
        <v>1</v>
      </c>
      <c r="E39" s="4" t="s">
        <v>4</v>
      </c>
      <c r="F39" s="4" t="s">
        <v>5</v>
      </c>
      <c r="H39" s="41"/>
    </row>
    <row r="40" spans="1:8" ht="20.25" thickBot="1">
      <c r="A40" s="43" t="str">
        <f>BIRDIES!A10</f>
        <v>CICCOLA FRANCESCO</v>
      </c>
      <c r="B40" s="64" t="str">
        <f>BIRDIES!B10</f>
        <v>ML</v>
      </c>
      <c r="C40" s="44">
        <f>BIRDIES!C10</f>
        <v>41277</v>
      </c>
      <c r="D40" s="64">
        <f>BIRDIES!D10</f>
        <v>-6</v>
      </c>
      <c r="E40" s="78">
        <f>BIRDIES!E10</f>
        <v>36</v>
      </c>
      <c r="F40" s="77" t="s">
        <v>10</v>
      </c>
      <c r="G40" s="14" t="s">
        <v>15</v>
      </c>
      <c r="H40" s="41"/>
    </row>
    <row r="41" spans="1:8" ht="20.25" thickBot="1">
      <c r="A41" s="43" t="str">
        <f>BIRDIES!A11</f>
        <v>PATTI VICENTE</v>
      </c>
      <c r="B41" s="64" t="str">
        <f>BIRDIES!B11</f>
        <v>SPGC</v>
      </c>
      <c r="C41" s="44">
        <f>BIRDIES!C11</f>
        <v>41123</v>
      </c>
      <c r="D41" s="64">
        <f>BIRDIES!D11</f>
        <v>8</v>
      </c>
      <c r="E41" s="78">
        <f>BIRDIES!E11</f>
        <v>39</v>
      </c>
      <c r="F41" s="77" t="s">
        <v>10</v>
      </c>
      <c r="G41" s="14" t="s">
        <v>16</v>
      </c>
      <c r="H41" s="41"/>
    </row>
    <row r="42" spans="1:8" ht="20.25" thickBot="1">
      <c r="A42" s="46" t="s">
        <v>171</v>
      </c>
      <c r="B42" s="76" t="s">
        <v>239</v>
      </c>
      <c r="C42" s="47">
        <v>41139</v>
      </c>
      <c r="D42" s="76">
        <v>14</v>
      </c>
      <c r="E42" s="76">
        <v>43</v>
      </c>
      <c r="F42" s="79">
        <f>(E42-D42)</f>
        <v>29</v>
      </c>
      <c r="G42" s="14" t="s">
        <v>17</v>
      </c>
      <c r="H42" s="41"/>
    </row>
    <row r="43" spans="1:8" ht="19.5">
      <c r="A43" s="55"/>
      <c r="B43" s="56"/>
      <c r="C43" s="57"/>
      <c r="D43" s="69"/>
      <c r="E43" s="75"/>
      <c r="H43" s="41"/>
    </row>
    <row r="44" spans="1:8" ht="20.25" thickBot="1">
      <c r="A44" s="55"/>
      <c r="B44" s="56"/>
      <c r="C44" s="57"/>
      <c r="D44" s="69"/>
      <c r="E44" s="75"/>
      <c r="H44" s="41"/>
    </row>
    <row r="45" spans="1:8" ht="20.25" thickBot="1">
      <c r="A45" s="274" t="str">
        <f>PROMOCIONALES!A8</f>
        <v>PROMOCIONALES A HCP.</v>
      </c>
      <c r="B45" s="275"/>
      <c r="C45" s="275"/>
      <c r="D45" s="276"/>
      <c r="E45" s="75"/>
      <c r="H45" s="41"/>
    </row>
    <row r="46" spans="1:8" s="68" customFormat="1" ht="20.25" thickBot="1">
      <c r="A46" s="19" t="s">
        <v>6</v>
      </c>
      <c r="B46" s="71" t="s">
        <v>9</v>
      </c>
      <c r="C46" s="71" t="s">
        <v>21</v>
      </c>
      <c r="D46" s="72" t="s">
        <v>1</v>
      </c>
      <c r="E46" s="4" t="s">
        <v>4</v>
      </c>
      <c r="F46" s="4" t="s">
        <v>5</v>
      </c>
      <c r="H46" s="41"/>
    </row>
    <row r="47" spans="1:8" ht="20.25" thickBot="1">
      <c r="A47" s="43" t="str">
        <f>PROMOCIONALES!A10</f>
        <v xml:space="preserve">LEON CAMPOS IARA </v>
      </c>
      <c r="B47" s="64" t="str">
        <f>PROMOCIONALES!B10</f>
        <v>MDPGC</v>
      </c>
      <c r="C47" s="44">
        <f>PROMOCIONALES!C10</f>
        <v>39177</v>
      </c>
      <c r="D47" s="64">
        <f>PROMOCIONALES!D10</f>
        <v>11</v>
      </c>
      <c r="E47" s="78">
        <f>PROMOCIONALES!E10</f>
        <v>50</v>
      </c>
      <c r="F47" s="77" t="s">
        <v>10</v>
      </c>
      <c r="G47" s="14" t="s">
        <v>15</v>
      </c>
      <c r="H47" s="41"/>
    </row>
    <row r="48" spans="1:8" ht="20.25" thickBot="1">
      <c r="A48" s="46" t="str">
        <f>PROMOCIONALES!A12</f>
        <v>CEJAS SANTIAGO</v>
      </c>
      <c r="B48" s="76" t="str">
        <f>PROMOCIONALES!B12</f>
        <v>MDPGC</v>
      </c>
      <c r="C48" s="47">
        <f>PROMOCIONALES!C12</f>
        <v>38531</v>
      </c>
      <c r="D48" s="76">
        <f>PROMOCIONALES!D12</f>
        <v>22</v>
      </c>
      <c r="E48" s="76">
        <f>PROMOCIONALES!E12</f>
        <v>57</v>
      </c>
      <c r="F48" s="79">
        <f>PROMOCIONALES!F12</f>
        <v>35</v>
      </c>
      <c r="G48" s="14" t="s">
        <v>17</v>
      </c>
      <c r="H48" s="41"/>
    </row>
    <row r="49" spans="1:8" ht="20.25" thickBot="1">
      <c r="A49" s="55"/>
      <c r="B49" s="56"/>
      <c r="C49" s="57"/>
      <c r="D49" s="69"/>
      <c r="E49" s="75"/>
      <c r="H49" s="41"/>
    </row>
    <row r="50" spans="1:8" ht="20.25" thickBot="1">
      <c r="A50" s="274" t="s">
        <v>13</v>
      </c>
      <c r="B50" s="275"/>
      <c r="C50" s="275"/>
      <c r="D50" s="276"/>
      <c r="E50" s="75"/>
      <c r="H50" s="41"/>
    </row>
    <row r="51" spans="1:8" ht="20.25" thickBot="1">
      <c r="A51" s="4" t="s">
        <v>0</v>
      </c>
      <c r="B51" s="4" t="s">
        <v>9</v>
      </c>
      <c r="C51" s="49" t="s">
        <v>10</v>
      </c>
      <c r="D51" s="4" t="s">
        <v>22</v>
      </c>
      <c r="E51" s="75"/>
      <c r="H51" s="41"/>
    </row>
    <row r="52" spans="1:8" ht="19.5">
      <c r="A52" s="43" t="str">
        <f>'5 H Y H.A. Y GGII'!A10</f>
        <v>SARASOLA PEDRO</v>
      </c>
      <c r="B52" s="64" t="str">
        <f>'5 H Y H.A. Y GGII'!B10</f>
        <v>GCD</v>
      </c>
      <c r="C52" s="44" t="s">
        <v>10</v>
      </c>
      <c r="D52" s="45">
        <f>'5 H Y H.A. Y GGII'!C10</f>
        <v>23</v>
      </c>
      <c r="E52" s="75"/>
      <c r="H52" s="41"/>
    </row>
    <row r="53" spans="1:8" ht="19.5">
      <c r="A53" s="43" t="str">
        <f>'5 H Y H.A. Y GGII'!A11</f>
        <v>FALLICO GONZALEZ JOAQUIN</v>
      </c>
      <c r="B53" s="64" t="str">
        <f>'5 H Y H.A. Y GGII'!B11</f>
        <v>NGC</v>
      </c>
      <c r="C53" s="44" t="s">
        <v>10</v>
      </c>
      <c r="D53" s="45">
        <f>'5 H Y H.A. Y GGII'!C11</f>
        <v>24</v>
      </c>
      <c r="E53" s="75"/>
      <c r="H53" s="41"/>
    </row>
    <row r="54" spans="1:8" ht="19.5">
      <c r="A54" s="43" t="str">
        <f>'5 H Y H.A. Y GGII'!A12</f>
        <v>ECHEGOYEN CIRILO</v>
      </c>
      <c r="B54" s="64" t="str">
        <f>'5 H Y H.A. Y GGII'!B12</f>
        <v>SPGC</v>
      </c>
      <c r="C54" s="44" t="s">
        <v>10</v>
      </c>
      <c r="D54" s="45">
        <f>'5 H Y H.A. Y GGII'!C12</f>
        <v>25</v>
      </c>
      <c r="E54" s="75"/>
      <c r="H54" s="41"/>
    </row>
    <row r="55" spans="1:8" ht="19.5">
      <c r="A55" s="43" t="str">
        <f>'5 H Y H.A. Y GGII'!A13</f>
        <v>LAMORTE JUAN SEBASTIAN</v>
      </c>
      <c r="B55" s="64" t="str">
        <f>'5 H Y H.A. Y GGII'!B13</f>
        <v>CG</v>
      </c>
      <c r="C55" s="44" t="s">
        <v>10</v>
      </c>
      <c r="D55" s="45">
        <f>'5 H Y H.A. Y GGII'!C13</f>
        <v>25</v>
      </c>
      <c r="E55" s="75"/>
      <c r="H55" s="41"/>
    </row>
    <row r="56" spans="1:8" ht="19.5">
      <c r="A56" s="43" t="str">
        <f>'5 H Y H.A. Y GGII'!A14</f>
        <v>DEL VAL NAMUR THIAGO</v>
      </c>
      <c r="B56" s="64" t="str">
        <f>'5 H Y H.A. Y GGII'!B14</f>
        <v>CAMET</v>
      </c>
      <c r="C56" s="44" t="s">
        <v>10</v>
      </c>
      <c r="D56" s="45">
        <f>'5 H Y H.A. Y GGII'!C14</f>
        <v>25</v>
      </c>
      <c r="E56" s="75"/>
      <c r="H56" s="41"/>
    </row>
    <row r="57" spans="1:8" ht="19.5">
      <c r="A57" s="43" t="str">
        <f>'5 H Y H.A. Y GGII'!A15</f>
        <v>MOGNONE SEMPER FELIPE</v>
      </c>
      <c r="B57" s="64" t="str">
        <f>'5 H Y H.A. Y GGII'!B15</f>
        <v>GCHCC</v>
      </c>
      <c r="C57" s="44" t="s">
        <v>10</v>
      </c>
      <c r="D57" s="45">
        <f>'5 H Y H.A. Y GGII'!C15</f>
        <v>26</v>
      </c>
      <c r="E57" s="75"/>
      <c r="H57" s="41"/>
    </row>
    <row r="58" spans="1:8" ht="19.5">
      <c r="A58" s="43" t="str">
        <f>'5 H Y H.A. Y GGII'!A16</f>
        <v>BISOGNIN MATEO</v>
      </c>
      <c r="B58" s="64" t="str">
        <f>'5 H Y H.A. Y GGII'!B16</f>
        <v>GCD</v>
      </c>
      <c r="C58" s="44" t="s">
        <v>10</v>
      </c>
      <c r="D58" s="45">
        <f>'5 H Y H.A. Y GGII'!C16</f>
        <v>27</v>
      </c>
      <c r="E58" s="75"/>
      <c r="H58" s="41"/>
    </row>
    <row r="59" spans="1:8" ht="19.5">
      <c r="A59" s="43" t="str">
        <f>'5 H Y H.A. Y GGII'!A17</f>
        <v>VALDEZ DENOTO LUCIA</v>
      </c>
      <c r="B59" s="64" t="str">
        <f>'5 H Y H.A. Y GGII'!B17</f>
        <v>CAMET</v>
      </c>
      <c r="C59" s="44" t="s">
        <v>10</v>
      </c>
      <c r="D59" s="45">
        <f>'5 H Y H.A. Y GGII'!C17</f>
        <v>28</v>
      </c>
      <c r="E59" s="75"/>
      <c r="H59" s="41"/>
    </row>
    <row r="60" spans="1:8" ht="19.5">
      <c r="A60" s="43" t="str">
        <f>'5 H Y H.A. Y GGII'!A18</f>
        <v>MORELLO BAUTISTA</v>
      </c>
      <c r="B60" s="64" t="str">
        <f>'5 H Y H.A. Y GGII'!B18</f>
        <v>GCD</v>
      </c>
      <c r="C60" s="44" t="s">
        <v>10</v>
      </c>
      <c r="D60" s="45">
        <f>'5 H Y H.A. Y GGII'!C18</f>
        <v>28</v>
      </c>
      <c r="E60" s="75"/>
      <c r="H60" s="41"/>
    </row>
    <row r="61" spans="1:8" ht="19.5">
      <c r="A61" s="43" t="str">
        <f>'5 H Y H.A. Y GGII'!A19</f>
        <v>FOLGUERAS AUGUSTO</v>
      </c>
      <c r="B61" s="64" t="str">
        <f>'5 H Y H.A. Y GGII'!B19</f>
        <v>VGGC</v>
      </c>
      <c r="C61" s="44" t="s">
        <v>10</v>
      </c>
      <c r="D61" s="45">
        <f>'5 H Y H.A. Y GGII'!C19</f>
        <v>28</v>
      </c>
      <c r="E61" s="75"/>
      <c r="H61" s="41"/>
    </row>
    <row r="62" spans="1:8" ht="19.5">
      <c r="A62" s="43" t="str">
        <f>'5 H Y H.A. Y GGII'!A20</f>
        <v>ELICHIRIBEHETY PEDRO</v>
      </c>
      <c r="B62" s="64" t="str">
        <f>'5 H Y H.A. Y GGII'!B20</f>
        <v>MDPGC</v>
      </c>
      <c r="C62" s="44" t="s">
        <v>10</v>
      </c>
      <c r="D62" s="45">
        <f>'5 H Y H.A. Y GGII'!C20</f>
        <v>29</v>
      </c>
      <c r="E62" s="75"/>
      <c r="H62" s="41"/>
    </row>
    <row r="63" spans="1:8" ht="19.5">
      <c r="A63" s="43" t="str">
        <f>'5 H Y H.A. Y GGII'!A21</f>
        <v>BILANCIERI MATEO GABRIEL</v>
      </c>
      <c r="B63" s="64" t="str">
        <f>'5 H Y H.A. Y GGII'!B21</f>
        <v>CAMET</v>
      </c>
      <c r="C63" s="44" t="s">
        <v>10</v>
      </c>
      <c r="D63" s="45">
        <f>'5 H Y H.A. Y GGII'!C21</f>
        <v>30</v>
      </c>
      <c r="E63" s="75"/>
      <c r="H63" s="41"/>
    </row>
    <row r="64" spans="1:8" ht="19.5">
      <c r="A64" s="43" t="str">
        <f>'5 H Y H.A. Y GGII'!A22</f>
        <v>ELICHIRIBEHETY TOMAS</v>
      </c>
      <c r="B64" s="64" t="str">
        <f>'5 H Y H.A. Y GGII'!B22</f>
        <v>MDPGC</v>
      </c>
      <c r="C64" s="44" t="s">
        <v>10</v>
      </c>
      <c r="D64" s="45">
        <f>'5 H Y H.A. Y GGII'!C22</f>
        <v>30</v>
      </c>
      <c r="E64" s="75"/>
      <c r="H64" s="41"/>
    </row>
    <row r="65" spans="1:8" ht="19.5">
      <c r="A65" s="43" t="str">
        <f>'5 H Y H.A. Y GGII'!A23</f>
        <v>REINOSO URIEL</v>
      </c>
      <c r="B65" s="64" t="str">
        <f>'5 H Y H.A. Y GGII'!B23</f>
        <v>NGC</v>
      </c>
      <c r="C65" s="44" t="s">
        <v>10</v>
      </c>
      <c r="D65" s="45">
        <f>'5 H Y H.A. Y GGII'!C23</f>
        <v>30</v>
      </c>
      <c r="E65" s="75"/>
      <c r="H65" s="41"/>
    </row>
    <row r="66" spans="1:8" ht="19.5">
      <c r="A66" s="43" t="str">
        <f>'5 H Y H.A. Y GGII'!A24</f>
        <v>DOMINGUEZ DO AMARAL BAUTISTA</v>
      </c>
      <c r="B66" s="64" t="str">
        <f>'5 H Y H.A. Y GGII'!B24</f>
        <v>MDPGC</v>
      </c>
      <c r="C66" s="44" t="s">
        <v>10</v>
      </c>
      <c r="D66" s="45">
        <f>'5 H Y H.A. Y GGII'!C24</f>
        <v>30</v>
      </c>
      <c r="E66" s="75"/>
      <c r="H66" s="41"/>
    </row>
    <row r="67" spans="1:8" ht="19.5">
      <c r="A67" s="43" t="str">
        <f>'5 H Y H.A. Y GGII'!A25</f>
        <v>MA KARTHE FRANCISCO</v>
      </c>
      <c r="B67" s="64" t="str">
        <f>'5 H Y H.A. Y GGII'!B25</f>
        <v>NGC</v>
      </c>
      <c r="C67" s="44" t="s">
        <v>10</v>
      </c>
      <c r="D67" s="45">
        <f>'5 H Y H.A. Y GGII'!C25</f>
        <v>33</v>
      </c>
      <c r="E67" s="75"/>
      <c r="H67" s="41"/>
    </row>
    <row r="68" spans="1:8" ht="19.5">
      <c r="A68" s="43" t="str">
        <f>'5 H Y H.A. Y GGII'!A26</f>
        <v>FOLGUERAS LAUTARO</v>
      </c>
      <c r="B68" s="64" t="str">
        <f>'5 H Y H.A. Y GGII'!B26</f>
        <v>VGGC</v>
      </c>
      <c r="C68" s="44" t="s">
        <v>10</v>
      </c>
      <c r="D68" s="45">
        <f>'5 H Y H.A. Y GGII'!C26</f>
        <v>34</v>
      </c>
      <c r="E68" s="75"/>
      <c r="H68" s="41"/>
    </row>
    <row r="69" spans="1:8" ht="19.5">
      <c r="A69" s="43" t="str">
        <f>'5 H Y H.A. Y GGII'!A27</f>
        <v>ULLUA EMILIA DELFINA</v>
      </c>
      <c r="B69" s="64" t="str">
        <f>'5 H Y H.A. Y GGII'!B27</f>
        <v>CAMET</v>
      </c>
      <c r="C69" s="44" t="s">
        <v>10</v>
      </c>
      <c r="D69" s="45">
        <f>'5 H Y H.A. Y GGII'!C27</f>
        <v>36</v>
      </c>
      <c r="E69" s="75"/>
      <c r="H69" s="41"/>
    </row>
    <row r="70" spans="1:8" ht="19.5">
      <c r="A70" s="43" t="str">
        <f>'5 H Y H.A. Y GGII'!A28</f>
        <v>PORCEL RENZO</v>
      </c>
      <c r="B70" s="64" t="str">
        <f>'5 H Y H.A. Y GGII'!B28</f>
        <v>SPGC</v>
      </c>
      <c r="C70" s="44" t="s">
        <v>10</v>
      </c>
      <c r="D70" s="45">
        <f>'5 H Y H.A. Y GGII'!C28</f>
        <v>36</v>
      </c>
      <c r="E70" s="75"/>
      <c r="H70" s="41"/>
    </row>
    <row r="71" spans="1:8" ht="19.5">
      <c r="A71" s="43" t="str">
        <f>'5 H Y H.A. Y GGII'!A29</f>
        <v>GUTIERREZ PEDRO</v>
      </c>
      <c r="B71" s="64" t="str">
        <f>'5 H Y H.A. Y GGII'!B29</f>
        <v>NGC</v>
      </c>
      <c r="C71" s="44" t="s">
        <v>10</v>
      </c>
      <c r="D71" s="45">
        <f>'5 H Y H.A. Y GGII'!C29</f>
        <v>36</v>
      </c>
      <c r="E71" s="75"/>
      <c r="H71" s="41"/>
    </row>
    <row r="72" spans="1:8" ht="19.5">
      <c r="A72" s="43" t="str">
        <f>'5 H Y H.A. Y GGII'!A30</f>
        <v>ECHEGOYEN HILARIO</v>
      </c>
      <c r="B72" s="64" t="str">
        <f>'5 H Y H.A. Y GGII'!B30</f>
        <v>SPGC</v>
      </c>
      <c r="C72" s="44" t="s">
        <v>10</v>
      </c>
      <c r="D72" s="45">
        <f>'5 H Y H.A. Y GGII'!C30</f>
        <v>37</v>
      </c>
      <c r="E72" s="75"/>
      <c r="H72" s="41"/>
    </row>
    <row r="73" spans="1:8" ht="19.5">
      <c r="A73" s="43" t="str">
        <f>'5 H Y H.A. Y GGII'!A31</f>
        <v>FORMATO LUCIANO ARIEL</v>
      </c>
      <c r="B73" s="64" t="str">
        <f>'5 H Y H.A. Y GGII'!B31</f>
        <v>CAMET</v>
      </c>
      <c r="C73" s="44" t="s">
        <v>10</v>
      </c>
      <c r="D73" s="45">
        <f>'5 H Y H.A. Y GGII'!C31</f>
        <v>37</v>
      </c>
      <c r="E73" s="75"/>
      <c r="H73" s="41"/>
    </row>
    <row r="74" spans="1:8" ht="19.5">
      <c r="A74" s="43" t="str">
        <f>'5 H Y H.A. Y GGII'!A32</f>
        <v>MASTROVITA FRANCISCO</v>
      </c>
      <c r="B74" s="64" t="str">
        <f>'5 H Y H.A. Y GGII'!B32</f>
        <v>CAMET</v>
      </c>
      <c r="C74" s="44" t="s">
        <v>10</v>
      </c>
      <c r="D74" s="45">
        <f>'5 H Y H.A. Y GGII'!C32</f>
        <v>38</v>
      </c>
      <c r="E74" s="75"/>
      <c r="H74" s="41"/>
    </row>
    <row r="75" spans="1:8" ht="19.5">
      <c r="A75" s="43" t="str">
        <f>'5 H Y H.A. Y GGII'!A33</f>
        <v>LETO LUISA</v>
      </c>
      <c r="B75" s="64" t="str">
        <f>'5 H Y H.A. Y GGII'!B33</f>
        <v>CAMET</v>
      </c>
      <c r="C75" s="44" t="s">
        <v>10</v>
      </c>
      <c r="D75" s="45">
        <f>'5 H Y H.A. Y GGII'!C33</f>
        <v>38</v>
      </c>
      <c r="E75" s="75"/>
      <c r="H75" s="41"/>
    </row>
    <row r="76" spans="1:8" ht="19.5">
      <c r="A76" s="43" t="str">
        <f>'5 H Y H.A. Y GGII'!A34</f>
        <v>VALDEZ DENOTO GONZALO</v>
      </c>
      <c r="B76" s="64" t="str">
        <f>'5 H Y H.A. Y GGII'!B34</f>
        <v>CAMET</v>
      </c>
      <c r="C76" s="44" t="s">
        <v>10</v>
      </c>
      <c r="D76" s="45">
        <f>'5 H Y H.A. Y GGII'!C34</f>
        <v>39</v>
      </c>
      <c r="E76" s="75"/>
      <c r="H76" s="41"/>
    </row>
    <row r="77" spans="1:8" ht="19.5">
      <c r="A77" s="43" t="str">
        <f>'5 H Y H.A. Y GGII'!A35</f>
        <v>NAMUR SANTASOLA VALENTINA</v>
      </c>
      <c r="B77" s="64" t="str">
        <f>'5 H Y H.A. Y GGII'!B35</f>
        <v>CAMET</v>
      </c>
      <c r="C77" s="44" t="s">
        <v>10</v>
      </c>
      <c r="D77" s="45">
        <f>'5 H Y H.A. Y GGII'!C35</f>
        <v>39</v>
      </c>
      <c r="E77" s="75"/>
      <c r="H77" s="41"/>
    </row>
    <row r="78" spans="1:8" ht="19.5">
      <c r="A78" s="43" t="str">
        <f>'5 H Y H.A. Y GGII'!A36</f>
        <v>ECHEGOYEN GENARO</v>
      </c>
      <c r="B78" s="64" t="str">
        <f>'5 H Y H.A. Y GGII'!B36</f>
        <v>SPGC</v>
      </c>
      <c r="C78" s="44" t="s">
        <v>10</v>
      </c>
      <c r="D78" s="45">
        <f>'5 H Y H.A. Y GGII'!C36</f>
        <v>42</v>
      </c>
      <c r="E78" s="75"/>
      <c r="H78" s="41"/>
    </row>
    <row r="79" spans="1:8" ht="19.5">
      <c r="A79" s="43" t="str">
        <f>'5 H Y H.A. Y GGII'!A37</f>
        <v>SANTORO ULLUA MARIA VALENTINA</v>
      </c>
      <c r="B79" s="64" t="str">
        <f>'5 H Y H.A. Y GGII'!B37</f>
        <v>CAMET</v>
      </c>
      <c r="C79" s="44" t="s">
        <v>10</v>
      </c>
      <c r="D79" s="45">
        <f>'5 H Y H.A. Y GGII'!C37</f>
        <v>43</v>
      </c>
      <c r="E79" s="75"/>
      <c r="H79" s="41"/>
    </row>
    <row r="80" spans="1:8" ht="19.5">
      <c r="A80" s="43" t="str">
        <f>'5 H Y H.A. Y GGII'!A38</f>
        <v>DE ROSA BRUNO</v>
      </c>
      <c r="B80" s="64" t="str">
        <f>'5 H Y H.A. Y GGII'!B38</f>
        <v>SPGC</v>
      </c>
      <c r="C80" s="44" t="s">
        <v>10</v>
      </c>
      <c r="D80" s="45">
        <f>'5 H Y H.A. Y GGII'!C38</f>
        <v>43</v>
      </c>
      <c r="E80" s="75"/>
      <c r="H80" s="41"/>
    </row>
    <row r="81" spans="1:8" ht="19.5">
      <c r="A81" s="43" t="str">
        <f>'5 H Y H.A. Y GGII'!A39</f>
        <v>FORMATO MARIANELA AILEN</v>
      </c>
      <c r="B81" s="64" t="str">
        <f>'5 H Y H.A. Y GGII'!B39</f>
        <v>CAMET</v>
      </c>
      <c r="C81" s="44" t="s">
        <v>10</v>
      </c>
      <c r="D81" s="45">
        <f>'5 H Y H.A. Y GGII'!C39</f>
        <v>45</v>
      </c>
      <c r="E81" s="75"/>
      <c r="H81" s="41"/>
    </row>
    <row r="82" spans="1:8" ht="19.5">
      <c r="A82" s="236"/>
      <c r="B82" s="56"/>
      <c r="C82" s="57"/>
      <c r="D82" s="237"/>
      <c r="E82" s="75"/>
      <c r="H82" s="41"/>
    </row>
    <row r="83" spans="1:8" ht="19.5">
      <c r="A83" s="236"/>
      <c r="B83" s="56"/>
      <c r="C83" s="57"/>
      <c r="D83" s="237"/>
      <c r="E83" s="75"/>
      <c r="H83" s="41"/>
    </row>
    <row r="84" spans="1:8" ht="19.5">
      <c r="A84" s="236"/>
      <c r="B84" s="56"/>
      <c r="C84" s="57"/>
      <c r="D84" s="237"/>
      <c r="E84" s="75"/>
      <c r="H84" s="41"/>
    </row>
    <row r="85" spans="1:8" ht="20.25" thickBot="1">
      <c r="A85" s="236"/>
      <c r="B85" s="56"/>
      <c r="C85" s="57"/>
      <c r="D85" s="237"/>
      <c r="E85" s="75"/>
      <c r="H85" s="41"/>
    </row>
    <row r="86" spans="1:8" ht="20.25" thickBot="1">
      <c r="A86" s="274" t="str">
        <f>'5 H Y H.A. Y GGII'!A41</f>
        <v>GOLFISTAS INTEGRADOS</v>
      </c>
      <c r="B86" s="275">
        <f>'5 H Y H.A. Y GGII'!B41</f>
        <v>0</v>
      </c>
      <c r="C86" s="275" t="s">
        <v>10</v>
      </c>
      <c r="D86" s="276">
        <f>'5 H Y H.A. Y GGII'!C41</f>
        <v>0</v>
      </c>
      <c r="E86" s="75"/>
      <c r="H86" s="41"/>
    </row>
    <row r="87" spans="1:8" ht="20.25" thickBot="1">
      <c r="A87" s="4" t="str">
        <f>'5 H Y H.A. Y GGII'!A42</f>
        <v>JUGADOR</v>
      </c>
      <c r="B87" s="4" t="str">
        <f>'5 H Y H.A. Y GGII'!B42</f>
        <v>CLUB</v>
      </c>
      <c r="C87" s="49" t="s">
        <v>10</v>
      </c>
      <c r="D87" s="4" t="str">
        <f>'5 H Y H.A. Y GGII'!C42</f>
        <v>TOTAL</v>
      </c>
      <c r="E87" s="75"/>
      <c r="H87" s="41"/>
    </row>
    <row r="88" spans="1:8" ht="19.5">
      <c r="A88" s="43" t="str">
        <f>'5 H Y H.A. Y GGII'!A43</f>
        <v>ROLON GREGORIO</v>
      </c>
      <c r="B88" s="64" t="str">
        <f>'5 H Y H.A. Y GGII'!B43</f>
        <v>MDPGC</v>
      </c>
      <c r="C88" s="44" t="s">
        <v>10</v>
      </c>
      <c r="D88" s="45">
        <f>'5 H Y H.A. Y GGII'!C43</f>
        <v>0</v>
      </c>
      <c r="E88" s="75"/>
      <c r="H88" s="41"/>
    </row>
    <row r="89" spans="1:8" ht="19.5" thickBot="1">
      <c r="H89" s="41"/>
    </row>
    <row r="90" spans="1:8" ht="19.5" thickBot="1">
      <c r="A90" s="270" t="s">
        <v>273</v>
      </c>
      <c r="B90" s="271"/>
      <c r="C90" s="271"/>
      <c r="D90" s="272"/>
      <c r="H90" s="41"/>
    </row>
    <row r="91" spans="1:8" ht="19.5" thickBot="1">
      <c r="A91" s="270" t="s">
        <v>276</v>
      </c>
      <c r="B91" s="271"/>
      <c r="C91" s="271"/>
      <c r="D91" s="272"/>
      <c r="H91" s="41"/>
    </row>
    <row r="92" spans="1:8">
      <c r="H92" s="41"/>
    </row>
    <row r="93" spans="1:8">
      <c r="H93" s="41"/>
    </row>
    <row r="94" spans="1:8">
      <c r="H94" s="41"/>
    </row>
  </sheetData>
  <mergeCells count="17">
    <mergeCell ref="A86:D86"/>
    <mergeCell ref="A90:D90"/>
    <mergeCell ref="A91:D91"/>
    <mergeCell ref="A50:D50"/>
    <mergeCell ref="A1:D1"/>
    <mergeCell ref="A2:D2"/>
    <mergeCell ref="A3:D3"/>
    <mergeCell ref="A4:D4"/>
    <mergeCell ref="A5:D5"/>
    <mergeCell ref="A8:F8"/>
    <mergeCell ref="A14:F14"/>
    <mergeCell ref="A20:F20"/>
    <mergeCell ref="A26:F26"/>
    <mergeCell ref="A32:F32"/>
    <mergeCell ref="A38:F38"/>
    <mergeCell ref="A45:D45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63"/>
  <sheetViews>
    <sheetView zoomScaleNormal="100" workbookViewId="0">
      <selection sqref="A1:H1"/>
    </sheetView>
  </sheetViews>
  <sheetFormatPr baseColWidth="10" defaultRowHeight="18"/>
  <cols>
    <col min="1" max="1" width="6" style="51" customWidth="1"/>
    <col min="2" max="2" width="3.42578125" style="34" customWidth="1"/>
    <col min="3" max="3" width="23.7109375" style="58" customWidth="1"/>
    <col min="4" max="4" width="5.5703125" style="61" bestFit="1" customWidth="1"/>
    <col min="5" max="5" width="23.7109375" style="58" customWidth="1"/>
    <col min="6" max="6" width="5.7109375" style="61" bestFit="1" customWidth="1"/>
    <col min="7" max="7" width="23.7109375" style="58" customWidth="1"/>
    <col min="8" max="8" width="5.7109375" style="61" bestFit="1" customWidth="1"/>
    <col min="9" max="9" width="2.140625" style="34" bestFit="1" customWidth="1"/>
    <col min="10" max="10" width="4" bestFit="1" customWidth="1"/>
    <col min="11" max="16384" width="11.42578125" style="34"/>
  </cols>
  <sheetData>
    <row r="1" spans="1:10" s="95" customFormat="1" ht="31.5" thickBot="1">
      <c r="A1" s="282" t="s">
        <v>50</v>
      </c>
      <c r="B1" s="282"/>
      <c r="C1" s="282"/>
      <c r="D1" s="282"/>
      <c r="E1" s="282"/>
      <c r="F1" s="282"/>
      <c r="G1" s="282"/>
      <c r="H1" s="282"/>
    </row>
    <row r="2" spans="1:10" s="80" customFormat="1" ht="16.5" thickBot="1">
      <c r="A2" s="283" t="s">
        <v>7</v>
      </c>
      <c r="B2" s="284"/>
      <c r="C2" s="284"/>
      <c r="D2" s="284"/>
      <c r="E2" s="284"/>
      <c r="F2" s="284"/>
      <c r="G2" s="284"/>
      <c r="H2" s="285"/>
    </row>
    <row r="3" spans="1:10" s="80" customFormat="1">
      <c r="A3" s="286" t="s">
        <v>48</v>
      </c>
      <c r="B3" s="286"/>
      <c r="C3" s="286"/>
      <c r="D3" s="286"/>
      <c r="E3" s="286"/>
      <c r="F3" s="286"/>
      <c r="G3" s="286"/>
      <c r="H3" s="286"/>
    </row>
    <row r="4" spans="1:10" s="96" customFormat="1" ht="12.75">
      <c r="A4" s="287" t="s">
        <v>51</v>
      </c>
      <c r="B4" s="287"/>
      <c r="C4" s="287"/>
      <c r="D4" s="287"/>
      <c r="E4" s="287"/>
      <c r="F4" s="287"/>
      <c r="G4" s="287"/>
      <c r="H4" s="287"/>
    </row>
    <row r="5" spans="1:10" ht="18.75" thickBot="1">
      <c r="A5" s="288" t="s">
        <v>52</v>
      </c>
      <c r="B5" s="288"/>
      <c r="C5" s="288"/>
      <c r="D5" s="288"/>
      <c r="E5" s="288"/>
      <c r="F5" s="288"/>
      <c r="G5" s="288"/>
      <c r="H5" s="288"/>
      <c r="J5" s="34"/>
    </row>
    <row r="6" spans="1:10" s="97" customFormat="1" ht="12.75" thickBot="1">
      <c r="A6" s="289" t="s">
        <v>53</v>
      </c>
      <c r="B6" s="290"/>
      <c r="C6" s="290"/>
      <c r="D6" s="290"/>
      <c r="E6" s="290"/>
      <c r="F6" s="290"/>
      <c r="G6" s="290"/>
      <c r="H6" s="291"/>
    </row>
    <row r="7" spans="1:10" s="99" customFormat="1" ht="12.75" thickBot="1">
      <c r="A7" s="279" t="s">
        <v>54</v>
      </c>
      <c r="B7" s="292"/>
      <c r="C7" s="292"/>
      <c r="D7" s="292"/>
      <c r="E7" s="292"/>
      <c r="F7" s="292"/>
      <c r="G7" s="292"/>
      <c r="H7" s="293"/>
      <c r="I7" s="98"/>
    </row>
    <row r="8" spans="1:10" s="99" customFormat="1" ht="12">
      <c r="A8" s="100">
        <v>0.33958333333333335</v>
      </c>
      <c r="B8" s="101"/>
      <c r="C8" s="102" t="s">
        <v>55</v>
      </c>
      <c r="D8" s="103" t="s">
        <v>10</v>
      </c>
      <c r="E8" s="102" t="s">
        <v>56</v>
      </c>
      <c r="F8" s="103" t="s">
        <v>10</v>
      </c>
      <c r="G8" s="104" t="s">
        <v>57</v>
      </c>
      <c r="H8" s="105">
        <v>44.3</v>
      </c>
      <c r="I8" s="106">
        <f t="shared" ref="I8:I71" si="0">COUNTA(C8,E8,G8)</f>
        <v>3</v>
      </c>
    </row>
    <row r="9" spans="1:10" s="99" customFormat="1" ht="12">
      <c r="A9" s="100">
        <v>0.34583333333333299</v>
      </c>
      <c r="B9" s="107"/>
      <c r="C9" s="108" t="s">
        <v>58</v>
      </c>
      <c r="D9" s="109">
        <v>54</v>
      </c>
      <c r="E9" s="108" t="s">
        <v>59</v>
      </c>
      <c r="F9" s="109">
        <v>54</v>
      </c>
      <c r="G9" s="108" t="s">
        <v>60</v>
      </c>
      <c r="H9" s="110">
        <v>54</v>
      </c>
      <c r="I9" s="106">
        <f t="shared" si="0"/>
        <v>3</v>
      </c>
    </row>
    <row r="10" spans="1:10" s="99" customFormat="1" ht="12">
      <c r="A10" s="100">
        <v>0.35208333333333303</v>
      </c>
      <c r="B10" s="107"/>
      <c r="C10" s="108" t="s">
        <v>61</v>
      </c>
      <c r="D10" s="109">
        <v>54</v>
      </c>
      <c r="E10" s="240" t="s">
        <v>62</v>
      </c>
      <c r="F10" s="109">
        <v>54</v>
      </c>
      <c r="G10" s="240" t="s">
        <v>63</v>
      </c>
      <c r="H10" s="110">
        <v>33.299999999999997</v>
      </c>
      <c r="I10" s="106">
        <v>1</v>
      </c>
    </row>
    <row r="11" spans="1:10" s="99" customFormat="1" ht="12">
      <c r="A11" s="100">
        <v>0.358333333333333</v>
      </c>
      <c r="B11" s="107"/>
      <c r="C11" s="108" t="s">
        <v>64</v>
      </c>
      <c r="D11" s="109">
        <v>41.4</v>
      </c>
      <c r="E11" s="108" t="s">
        <v>65</v>
      </c>
      <c r="F11" s="109">
        <v>32.799999999999997</v>
      </c>
      <c r="G11" s="111" t="s">
        <v>66</v>
      </c>
      <c r="H11" s="110">
        <v>43.6</v>
      </c>
      <c r="I11" s="106">
        <f t="shared" si="0"/>
        <v>3</v>
      </c>
    </row>
    <row r="12" spans="1:10" s="99" customFormat="1" ht="12">
      <c r="A12" s="100">
        <v>0.36458333333333398</v>
      </c>
      <c r="B12" s="107"/>
      <c r="C12" s="108" t="s">
        <v>67</v>
      </c>
      <c r="D12" s="109">
        <v>40</v>
      </c>
      <c r="E12" s="108" t="s">
        <v>68</v>
      </c>
      <c r="F12" s="109">
        <v>31.5</v>
      </c>
      <c r="G12" s="111" t="s">
        <v>69</v>
      </c>
      <c r="H12" s="110">
        <v>28.6</v>
      </c>
      <c r="I12" s="106">
        <f t="shared" si="0"/>
        <v>3</v>
      </c>
    </row>
    <row r="13" spans="1:10" s="99" customFormat="1" ht="12">
      <c r="A13" s="100">
        <v>0.37083333333333401</v>
      </c>
      <c r="B13" s="107"/>
      <c r="C13" s="108" t="s">
        <v>70</v>
      </c>
      <c r="D13" s="109">
        <v>33</v>
      </c>
      <c r="E13" s="111" t="s">
        <v>71</v>
      </c>
      <c r="F13" s="109">
        <v>23.7</v>
      </c>
      <c r="G13" s="111" t="s">
        <v>72</v>
      </c>
      <c r="H13" s="110">
        <v>18.5</v>
      </c>
      <c r="I13" s="106">
        <f t="shared" si="0"/>
        <v>3</v>
      </c>
    </row>
    <row r="14" spans="1:10" s="99" customFormat="1" ht="12">
      <c r="A14" s="100">
        <v>0.37708333333333299</v>
      </c>
      <c r="B14" s="107"/>
      <c r="C14" s="108" t="s">
        <v>73</v>
      </c>
      <c r="D14" s="109">
        <v>28.8</v>
      </c>
      <c r="E14" s="111" t="s">
        <v>74</v>
      </c>
      <c r="F14" s="109">
        <v>16.600000000000001</v>
      </c>
      <c r="G14" s="111" t="s">
        <v>75</v>
      </c>
      <c r="H14" s="110">
        <v>13.8</v>
      </c>
      <c r="I14" s="106">
        <f t="shared" si="0"/>
        <v>3</v>
      </c>
    </row>
    <row r="15" spans="1:10" s="99" customFormat="1" ht="12.75" thickBot="1">
      <c r="A15" s="112">
        <v>0.38333333333333403</v>
      </c>
      <c r="B15" s="113"/>
      <c r="C15" s="114" t="s">
        <v>76</v>
      </c>
      <c r="D15" s="115">
        <v>11.4</v>
      </c>
      <c r="E15" s="114" t="s">
        <v>77</v>
      </c>
      <c r="F15" s="115">
        <v>15.6</v>
      </c>
      <c r="G15" s="114" t="s">
        <v>78</v>
      </c>
      <c r="H15" s="116">
        <v>13.6</v>
      </c>
      <c r="I15" s="106">
        <f t="shared" si="0"/>
        <v>3</v>
      </c>
    </row>
    <row r="16" spans="1:10" s="99" customFormat="1" ht="12.75" thickBot="1">
      <c r="A16" s="294" t="s">
        <v>79</v>
      </c>
      <c r="B16" s="295"/>
      <c r="C16" s="295"/>
      <c r="D16" s="295"/>
      <c r="E16" s="295"/>
      <c r="F16" s="295"/>
      <c r="G16" s="295"/>
      <c r="H16" s="296"/>
      <c r="I16" s="106">
        <f t="shared" si="0"/>
        <v>0</v>
      </c>
    </row>
    <row r="17" spans="1:9" s="99" customFormat="1" ht="12">
      <c r="A17" s="100">
        <v>0.389583333333334</v>
      </c>
      <c r="B17" s="117"/>
      <c r="C17" s="118" t="s">
        <v>80</v>
      </c>
      <c r="D17" s="119">
        <v>19.399999999999999</v>
      </c>
      <c r="E17" s="118" t="s">
        <v>81</v>
      </c>
      <c r="F17" s="119">
        <v>18.600000000000001</v>
      </c>
      <c r="G17" s="118" t="s">
        <v>82</v>
      </c>
      <c r="H17" s="120">
        <v>13.8</v>
      </c>
      <c r="I17" s="106">
        <f t="shared" si="0"/>
        <v>3</v>
      </c>
    </row>
    <row r="18" spans="1:9" s="99" customFormat="1" ht="12">
      <c r="A18" s="100">
        <v>0.39583333333333398</v>
      </c>
      <c r="B18" s="107"/>
      <c r="C18" s="121" t="s">
        <v>83</v>
      </c>
      <c r="D18" s="122">
        <v>21.9</v>
      </c>
      <c r="E18" s="121" t="s">
        <v>84</v>
      </c>
      <c r="F18" s="122">
        <v>13.2</v>
      </c>
      <c r="G18" s="121" t="s">
        <v>85</v>
      </c>
      <c r="H18" s="123">
        <v>6.4</v>
      </c>
      <c r="I18" s="106">
        <f t="shared" si="0"/>
        <v>3</v>
      </c>
    </row>
    <row r="19" spans="1:9" s="99" customFormat="1" ht="12">
      <c r="A19" s="100">
        <v>0.40208333333333401</v>
      </c>
      <c r="B19" s="107"/>
      <c r="C19" s="121" t="s">
        <v>86</v>
      </c>
      <c r="D19" s="122">
        <v>5.9</v>
      </c>
      <c r="E19" s="121" t="s">
        <v>87</v>
      </c>
      <c r="F19" s="122">
        <v>5.7</v>
      </c>
      <c r="G19" s="121" t="s">
        <v>88</v>
      </c>
      <c r="H19" s="123">
        <v>4.5999999999999996</v>
      </c>
      <c r="I19" s="106">
        <f t="shared" si="0"/>
        <v>3</v>
      </c>
    </row>
    <row r="20" spans="1:9" s="99" customFormat="1" ht="12.75" thickBot="1">
      <c r="A20" s="100">
        <v>0.40833333333333399</v>
      </c>
      <c r="B20" s="124"/>
      <c r="C20" s="125" t="s">
        <v>89</v>
      </c>
      <c r="D20" s="126">
        <v>5.2</v>
      </c>
      <c r="E20" s="125" t="s">
        <v>90</v>
      </c>
      <c r="F20" s="126">
        <v>2.5</v>
      </c>
      <c r="G20" s="125" t="s">
        <v>91</v>
      </c>
      <c r="H20" s="127">
        <v>1</v>
      </c>
      <c r="I20" s="106">
        <f t="shared" si="0"/>
        <v>3</v>
      </c>
    </row>
    <row r="21" spans="1:9" s="99" customFormat="1" ht="12.75" thickBot="1">
      <c r="A21" s="279" t="s">
        <v>92</v>
      </c>
      <c r="B21" s="280"/>
      <c r="C21" s="280"/>
      <c r="D21" s="280"/>
      <c r="E21" s="280"/>
      <c r="F21" s="280"/>
      <c r="G21" s="280"/>
      <c r="H21" s="281"/>
      <c r="I21" s="106">
        <f t="shared" si="0"/>
        <v>0</v>
      </c>
    </row>
    <row r="22" spans="1:9" s="99" customFormat="1" ht="12">
      <c r="A22" s="100">
        <v>0.41458333333333403</v>
      </c>
      <c r="B22" s="107"/>
      <c r="C22" s="118" t="s">
        <v>93</v>
      </c>
      <c r="D22" s="119">
        <v>19.7</v>
      </c>
      <c r="E22" s="118" t="s">
        <v>94</v>
      </c>
      <c r="F22" s="119">
        <v>20.9</v>
      </c>
      <c r="G22" s="121" t="s">
        <v>95</v>
      </c>
      <c r="H22" s="122">
        <v>18.600000000000001</v>
      </c>
      <c r="I22" s="106">
        <f t="shared" si="0"/>
        <v>3</v>
      </c>
    </row>
    <row r="23" spans="1:9" s="99" customFormat="1" ht="12.75" thickBot="1">
      <c r="A23" s="100">
        <v>0.420833333333334</v>
      </c>
      <c r="B23" s="124"/>
      <c r="C23" s="125" t="s">
        <v>96</v>
      </c>
      <c r="D23" s="126">
        <v>10.5</v>
      </c>
      <c r="E23" s="125" t="s">
        <v>97</v>
      </c>
      <c r="F23" s="126">
        <v>6</v>
      </c>
      <c r="G23" s="125" t="s">
        <v>98</v>
      </c>
      <c r="H23" s="127">
        <v>3.5</v>
      </c>
      <c r="I23" s="106">
        <f t="shared" si="0"/>
        <v>3</v>
      </c>
    </row>
    <row r="24" spans="1:9" s="99" customFormat="1" ht="12.75" thickBot="1">
      <c r="A24" s="279" t="s">
        <v>99</v>
      </c>
      <c r="B24" s="292"/>
      <c r="C24" s="292"/>
      <c r="D24" s="292"/>
      <c r="E24" s="292"/>
      <c r="F24" s="292"/>
      <c r="G24" s="292"/>
      <c r="H24" s="293"/>
      <c r="I24" s="106">
        <f t="shared" si="0"/>
        <v>0</v>
      </c>
    </row>
    <row r="25" spans="1:9" s="99" customFormat="1" ht="12">
      <c r="A25" s="100">
        <v>0.42708333333333398</v>
      </c>
      <c r="B25" s="101"/>
      <c r="C25" s="128" t="s">
        <v>100</v>
      </c>
      <c r="D25" s="129">
        <v>7.7</v>
      </c>
      <c r="E25" s="128" t="s">
        <v>101</v>
      </c>
      <c r="F25" s="129">
        <v>12.3</v>
      </c>
      <c r="G25" s="104"/>
      <c r="H25" s="130"/>
      <c r="I25" s="106">
        <f t="shared" si="0"/>
        <v>2</v>
      </c>
    </row>
    <row r="26" spans="1:9" s="99" customFormat="1" ht="12">
      <c r="A26" s="100">
        <v>0.43333333333333401</v>
      </c>
      <c r="B26" s="107"/>
      <c r="C26" s="239" t="s">
        <v>102</v>
      </c>
      <c r="D26" s="122">
        <v>20.9</v>
      </c>
      <c r="E26" s="121" t="s">
        <v>103</v>
      </c>
      <c r="F26" s="122">
        <v>18</v>
      </c>
      <c r="G26" s="131"/>
      <c r="H26" s="132"/>
      <c r="I26" s="106">
        <v>1</v>
      </c>
    </row>
    <row r="27" spans="1:9" s="99" customFormat="1" ht="12">
      <c r="A27" s="100">
        <v>0.43958333333333399</v>
      </c>
      <c r="B27" s="107"/>
      <c r="C27" s="121" t="s">
        <v>104</v>
      </c>
      <c r="D27" s="122">
        <v>10.8</v>
      </c>
      <c r="E27" s="121" t="s">
        <v>105</v>
      </c>
      <c r="F27" s="122">
        <v>4.2</v>
      </c>
      <c r="G27" s="239" t="s">
        <v>106</v>
      </c>
      <c r="H27" s="133">
        <v>0.4</v>
      </c>
      <c r="I27" s="106">
        <v>2</v>
      </c>
    </row>
    <row r="28" spans="1:9" s="99" customFormat="1" ht="12.75" thickBot="1">
      <c r="A28" s="100">
        <v>0.44583333333333403</v>
      </c>
      <c r="B28" s="113"/>
      <c r="C28" s="114" t="s">
        <v>107</v>
      </c>
      <c r="D28" s="115">
        <v>0.1</v>
      </c>
      <c r="E28" s="114" t="s">
        <v>108</v>
      </c>
      <c r="F28" s="115">
        <v>-1.4</v>
      </c>
      <c r="G28" s="114" t="s">
        <v>109</v>
      </c>
      <c r="H28" s="134">
        <v>-0.7</v>
      </c>
      <c r="I28" s="106">
        <f t="shared" si="0"/>
        <v>3</v>
      </c>
    </row>
    <row r="29" spans="1:9" s="99" customFormat="1" ht="12.75" thickBot="1">
      <c r="A29" s="279" t="s">
        <v>110</v>
      </c>
      <c r="B29" s="295"/>
      <c r="C29" s="295"/>
      <c r="D29" s="295"/>
      <c r="E29" s="295"/>
      <c r="F29" s="295"/>
      <c r="G29" s="295"/>
      <c r="H29" s="296"/>
      <c r="I29" s="106">
        <f t="shared" si="0"/>
        <v>0</v>
      </c>
    </row>
    <row r="30" spans="1:9" s="99" customFormat="1" ht="12">
      <c r="A30" s="100">
        <v>0.452083333333334</v>
      </c>
      <c r="B30" s="101"/>
      <c r="C30" s="128" t="s">
        <v>111</v>
      </c>
      <c r="D30" s="129">
        <v>5.5</v>
      </c>
      <c r="E30" s="128" t="s">
        <v>112</v>
      </c>
      <c r="F30" s="129">
        <v>9</v>
      </c>
      <c r="G30" s="104"/>
      <c r="H30" s="130"/>
      <c r="I30" s="106">
        <f t="shared" si="0"/>
        <v>2</v>
      </c>
    </row>
    <row r="31" spans="1:9" s="99" customFormat="1" ht="12.75" thickBot="1">
      <c r="A31" s="100">
        <v>0.45833333333333398</v>
      </c>
      <c r="B31" s="135"/>
      <c r="C31" s="136" t="s">
        <v>113</v>
      </c>
      <c r="D31" s="137">
        <v>13.1</v>
      </c>
      <c r="E31" s="238" t="s">
        <v>114</v>
      </c>
      <c r="F31" s="137">
        <v>10.5</v>
      </c>
      <c r="G31" s="136"/>
      <c r="H31" s="138"/>
      <c r="I31" s="106">
        <v>1</v>
      </c>
    </row>
    <row r="32" spans="1:9" s="99" customFormat="1" ht="12.75" thickBot="1">
      <c r="A32" s="279" t="s">
        <v>115</v>
      </c>
      <c r="B32" s="280"/>
      <c r="C32" s="280"/>
      <c r="D32" s="280"/>
      <c r="E32" s="280"/>
      <c r="F32" s="280"/>
      <c r="G32" s="280"/>
      <c r="H32" s="281"/>
      <c r="I32" s="106">
        <f t="shared" si="0"/>
        <v>0</v>
      </c>
    </row>
    <row r="33" spans="1:10" s="99" customFormat="1" ht="12">
      <c r="A33" s="100">
        <v>0.46458333333333401</v>
      </c>
      <c r="B33" s="117"/>
      <c r="C33" s="118" t="s">
        <v>116</v>
      </c>
      <c r="D33" s="119">
        <v>6.2</v>
      </c>
      <c r="E33" s="118" t="s">
        <v>117</v>
      </c>
      <c r="F33" s="119">
        <v>3.2</v>
      </c>
      <c r="G33" s="118" t="s">
        <v>118</v>
      </c>
      <c r="H33" s="139">
        <v>0.2</v>
      </c>
      <c r="I33" s="106">
        <f t="shared" si="0"/>
        <v>3</v>
      </c>
    </row>
    <row r="34" spans="1:10" s="99" customFormat="1" ht="12">
      <c r="A34" s="100">
        <v>0.47083333333333399</v>
      </c>
      <c r="B34" s="107"/>
      <c r="C34" s="140" t="s">
        <v>119</v>
      </c>
      <c r="D34" s="122">
        <v>34.6</v>
      </c>
      <c r="E34" s="121" t="s">
        <v>120</v>
      </c>
      <c r="F34" s="122">
        <v>10.8</v>
      </c>
      <c r="G34" s="121" t="s">
        <v>121</v>
      </c>
      <c r="H34" s="133">
        <v>7.9</v>
      </c>
      <c r="I34" s="106">
        <f t="shared" si="0"/>
        <v>3</v>
      </c>
    </row>
    <row r="35" spans="1:10" s="99" customFormat="1" ht="12">
      <c r="A35" s="100">
        <v>0.47708333333333403</v>
      </c>
      <c r="B35" s="107"/>
      <c r="C35" s="140" t="s">
        <v>122</v>
      </c>
      <c r="D35" s="122">
        <v>49.8</v>
      </c>
      <c r="E35" s="121" t="s">
        <v>123</v>
      </c>
      <c r="F35" s="122">
        <v>15.8</v>
      </c>
      <c r="G35" s="121" t="s">
        <v>124</v>
      </c>
      <c r="H35" s="133">
        <v>15.6</v>
      </c>
      <c r="I35" s="106">
        <f t="shared" si="0"/>
        <v>3</v>
      </c>
    </row>
    <row r="36" spans="1:10" s="99" customFormat="1" ht="12">
      <c r="A36" s="100">
        <v>0.483333333333334</v>
      </c>
      <c r="B36" s="107"/>
      <c r="C36" s="140" t="s">
        <v>125</v>
      </c>
      <c r="D36" s="122">
        <v>49.2</v>
      </c>
      <c r="E36" s="121" t="s">
        <v>126</v>
      </c>
      <c r="F36" s="122">
        <v>23.8</v>
      </c>
      <c r="G36" s="121" t="s">
        <v>127</v>
      </c>
      <c r="H36" s="133">
        <v>23.7</v>
      </c>
      <c r="I36" s="106">
        <f t="shared" si="0"/>
        <v>3</v>
      </c>
    </row>
    <row r="37" spans="1:10" s="99" customFormat="1" ht="12.75" thickBot="1">
      <c r="A37" s="100">
        <v>0.48958333333333398</v>
      </c>
      <c r="B37" s="107"/>
      <c r="C37" s="140" t="s">
        <v>128</v>
      </c>
      <c r="D37" s="122">
        <v>30.3</v>
      </c>
      <c r="E37" s="140" t="s">
        <v>129</v>
      </c>
      <c r="F37" s="122">
        <v>54</v>
      </c>
      <c r="G37" s="121" t="s">
        <v>130</v>
      </c>
      <c r="H37" s="122">
        <v>54</v>
      </c>
      <c r="I37" s="106">
        <f t="shared" si="0"/>
        <v>3</v>
      </c>
    </row>
    <row r="38" spans="1:10" s="99" customFormat="1" ht="12.75" thickBot="1">
      <c r="A38" s="100">
        <v>0.49583333333333401</v>
      </c>
      <c r="B38" s="113"/>
      <c r="C38" s="140" t="s">
        <v>131</v>
      </c>
      <c r="D38" s="122">
        <v>54</v>
      </c>
      <c r="E38" s="141" t="s">
        <v>132</v>
      </c>
      <c r="F38" s="142" t="s">
        <v>10</v>
      </c>
      <c r="G38" s="141" t="s">
        <v>133</v>
      </c>
      <c r="H38" s="142" t="s">
        <v>10</v>
      </c>
      <c r="I38" s="106">
        <f t="shared" si="0"/>
        <v>3</v>
      </c>
      <c r="J38" s="143">
        <f>SUM(I8:I38)</f>
        <v>69</v>
      </c>
    </row>
    <row r="39" spans="1:10" s="99" customFormat="1" ht="12.75" thickBot="1">
      <c r="A39" s="297" t="s">
        <v>134</v>
      </c>
      <c r="B39" s="298"/>
      <c r="C39" s="298"/>
      <c r="D39" s="298"/>
      <c r="E39" s="298"/>
      <c r="F39" s="298"/>
      <c r="G39" s="298"/>
      <c r="H39" s="299"/>
      <c r="I39" s="106">
        <f t="shared" si="0"/>
        <v>0</v>
      </c>
    </row>
    <row r="40" spans="1:10" s="99" customFormat="1" ht="12.75" thickBot="1">
      <c r="A40" s="279" t="s">
        <v>135</v>
      </c>
      <c r="B40" s="292"/>
      <c r="C40" s="292"/>
      <c r="D40" s="292"/>
      <c r="E40" s="292"/>
      <c r="F40" s="292"/>
      <c r="G40" s="292"/>
      <c r="H40" s="293"/>
      <c r="I40" s="106">
        <f t="shared" si="0"/>
        <v>0</v>
      </c>
    </row>
    <row r="41" spans="1:10" s="99" customFormat="1" ht="12">
      <c r="A41" s="100">
        <v>0.50208333333333399</v>
      </c>
      <c r="B41" s="101"/>
      <c r="C41" s="128" t="s">
        <v>136</v>
      </c>
      <c r="D41" s="144" t="s">
        <v>10</v>
      </c>
      <c r="E41" s="128" t="s">
        <v>137</v>
      </c>
      <c r="F41" s="144" t="s">
        <v>10</v>
      </c>
      <c r="G41" s="104"/>
      <c r="H41" s="130"/>
      <c r="I41" s="106">
        <f t="shared" si="0"/>
        <v>2</v>
      </c>
    </row>
    <row r="42" spans="1:10" s="99" customFormat="1" ht="12">
      <c r="A42" s="100">
        <v>0.50833333333333397</v>
      </c>
      <c r="B42" s="107"/>
      <c r="C42" s="121" t="s">
        <v>138</v>
      </c>
      <c r="D42" s="145" t="s">
        <v>10</v>
      </c>
      <c r="E42" s="121" t="s">
        <v>139</v>
      </c>
      <c r="F42" s="122">
        <v>54</v>
      </c>
      <c r="G42" s="121" t="s">
        <v>140</v>
      </c>
      <c r="H42" s="133">
        <v>51.1</v>
      </c>
      <c r="I42" s="106">
        <f t="shared" si="0"/>
        <v>3</v>
      </c>
    </row>
    <row r="43" spans="1:10" s="99" customFormat="1" ht="12">
      <c r="A43" s="100">
        <v>0.51458333333333395</v>
      </c>
      <c r="B43" s="107"/>
      <c r="C43" s="239" t="s">
        <v>141</v>
      </c>
      <c r="D43" s="145" t="s">
        <v>10</v>
      </c>
      <c r="E43" s="121" t="s">
        <v>142</v>
      </c>
      <c r="F43" s="145" t="s">
        <v>10</v>
      </c>
      <c r="G43" s="121" t="s">
        <v>143</v>
      </c>
      <c r="H43" s="133">
        <v>54</v>
      </c>
      <c r="I43" s="106">
        <v>2</v>
      </c>
    </row>
    <row r="44" spans="1:10" s="99" customFormat="1" ht="12">
      <c r="A44" s="100">
        <v>0.52083333333333404</v>
      </c>
      <c r="B44" s="107"/>
      <c r="C44" s="121" t="s">
        <v>144</v>
      </c>
      <c r="D44" s="122">
        <v>54</v>
      </c>
      <c r="E44" s="121" t="s">
        <v>145</v>
      </c>
      <c r="F44" s="122">
        <v>46.5</v>
      </c>
      <c r="G44" s="121" t="s">
        <v>42</v>
      </c>
      <c r="H44" s="133">
        <v>40.1</v>
      </c>
      <c r="I44" s="106">
        <f t="shared" si="0"/>
        <v>3</v>
      </c>
    </row>
    <row r="45" spans="1:10" s="99" customFormat="1" ht="12">
      <c r="A45" s="100">
        <v>0.52708333333333401</v>
      </c>
      <c r="B45" s="107"/>
      <c r="C45" s="121" t="s">
        <v>146</v>
      </c>
      <c r="D45" s="122">
        <v>41.1</v>
      </c>
      <c r="E45" s="121" t="s">
        <v>147</v>
      </c>
      <c r="F45" s="122">
        <v>43.6</v>
      </c>
      <c r="G45" s="121" t="s">
        <v>148</v>
      </c>
      <c r="H45" s="133">
        <v>25.3</v>
      </c>
      <c r="I45" s="106">
        <f t="shared" si="0"/>
        <v>3</v>
      </c>
    </row>
    <row r="46" spans="1:10" s="99" customFormat="1" ht="12">
      <c r="A46" s="100">
        <v>0.53333333333333399</v>
      </c>
      <c r="B46" s="107"/>
      <c r="C46" s="121" t="s">
        <v>149</v>
      </c>
      <c r="D46" s="122">
        <v>29</v>
      </c>
      <c r="E46" s="121" t="s">
        <v>150</v>
      </c>
      <c r="F46" s="122">
        <v>54</v>
      </c>
      <c r="G46" s="121" t="s">
        <v>151</v>
      </c>
      <c r="H46" s="133">
        <v>44.3</v>
      </c>
      <c r="I46" s="106">
        <f t="shared" si="0"/>
        <v>3</v>
      </c>
    </row>
    <row r="47" spans="1:10" s="99" customFormat="1" ht="12">
      <c r="A47" s="100">
        <v>0.53958333333333397</v>
      </c>
      <c r="B47" s="107"/>
      <c r="C47" s="121" t="s">
        <v>152</v>
      </c>
      <c r="D47" s="122">
        <v>28.8</v>
      </c>
      <c r="E47" s="121" t="s">
        <v>153</v>
      </c>
      <c r="F47" s="145">
        <v>22.2</v>
      </c>
      <c r="G47" s="146" t="s">
        <v>154</v>
      </c>
      <c r="H47" s="110">
        <v>26.4</v>
      </c>
      <c r="I47" s="106">
        <f t="shared" si="0"/>
        <v>3</v>
      </c>
    </row>
    <row r="48" spans="1:10" s="99" customFormat="1" ht="12">
      <c r="A48" s="100">
        <v>0.54583333333333395</v>
      </c>
      <c r="B48" s="107"/>
      <c r="C48" s="147" t="s">
        <v>155</v>
      </c>
      <c r="D48" s="145" t="s">
        <v>10</v>
      </c>
      <c r="E48" s="147" t="s">
        <v>156</v>
      </c>
      <c r="F48" s="122">
        <v>54</v>
      </c>
      <c r="G48" s="121"/>
      <c r="H48" s="133"/>
      <c r="I48" s="106">
        <f t="shared" si="0"/>
        <v>2</v>
      </c>
    </row>
    <row r="49" spans="1:9" s="99" customFormat="1" ht="12">
      <c r="A49" s="100">
        <v>0.55208333333333404</v>
      </c>
      <c r="B49" s="107"/>
      <c r="C49" s="147" t="s">
        <v>157</v>
      </c>
      <c r="D49" s="122">
        <v>54</v>
      </c>
      <c r="E49" s="239" t="s">
        <v>158</v>
      </c>
      <c r="F49" s="122">
        <v>51.9</v>
      </c>
      <c r="G49" s="121"/>
      <c r="H49" s="133"/>
      <c r="I49" s="106">
        <v>1</v>
      </c>
    </row>
    <row r="50" spans="1:9" s="99" customFormat="1" ht="12.75" thickBot="1">
      <c r="A50" s="100">
        <v>0.55833333333333401</v>
      </c>
      <c r="B50" s="113"/>
      <c r="C50" s="148" t="s">
        <v>159</v>
      </c>
      <c r="D50" s="115">
        <v>44.4</v>
      </c>
      <c r="E50" s="148" t="s">
        <v>160</v>
      </c>
      <c r="F50" s="115">
        <v>50.4</v>
      </c>
      <c r="G50" s="148" t="s">
        <v>161</v>
      </c>
      <c r="H50" s="134">
        <v>19.2</v>
      </c>
      <c r="I50" s="106">
        <f t="shared" si="0"/>
        <v>3</v>
      </c>
    </row>
    <row r="51" spans="1:9" s="99" customFormat="1" ht="12.75" thickBot="1">
      <c r="A51" s="279" t="s">
        <v>162</v>
      </c>
      <c r="B51" s="300"/>
      <c r="C51" s="300"/>
      <c r="D51" s="300"/>
      <c r="E51" s="300"/>
      <c r="F51" s="300"/>
      <c r="G51" s="300"/>
      <c r="H51" s="301"/>
      <c r="I51" s="106">
        <f t="shared" si="0"/>
        <v>0</v>
      </c>
    </row>
    <row r="52" spans="1:9" s="99" customFormat="1" ht="12">
      <c r="A52" s="100">
        <v>0.56458333333333399</v>
      </c>
      <c r="B52" s="101"/>
      <c r="C52" s="241" t="s">
        <v>163</v>
      </c>
      <c r="D52" s="144">
        <v>34.299999999999997</v>
      </c>
      <c r="E52" s="128" t="s">
        <v>164</v>
      </c>
      <c r="F52" s="144">
        <v>31.1</v>
      </c>
      <c r="G52" s="128" t="s">
        <v>165</v>
      </c>
      <c r="H52" s="149">
        <v>2.6</v>
      </c>
      <c r="I52" s="106">
        <v>2</v>
      </c>
    </row>
    <row r="53" spans="1:9" s="99" customFormat="1" ht="12">
      <c r="A53" s="100">
        <v>0.57083333333333397</v>
      </c>
      <c r="B53" s="107"/>
      <c r="C53" s="121" t="s">
        <v>166</v>
      </c>
      <c r="D53" s="145" t="s">
        <v>10</v>
      </c>
      <c r="E53" s="121" t="s">
        <v>167</v>
      </c>
      <c r="F53" s="145">
        <v>39.5</v>
      </c>
      <c r="G53" s="121" t="s">
        <v>168</v>
      </c>
      <c r="H53" s="133">
        <v>30.1</v>
      </c>
      <c r="I53" s="106">
        <f t="shared" si="0"/>
        <v>3</v>
      </c>
    </row>
    <row r="54" spans="1:9" s="99" customFormat="1" ht="12">
      <c r="A54" s="100">
        <v>0.57708333333333395</v>
      </c>
      <c r="B54" s="107"/>
      <c r="C54" s="121" t="s">
        <v>169</v>
      </c>
      <c r="D54" s="145">
        <v>54</v>
      </c>
      <c r="E54" s="121" t="s">
        <v>170</v>
      </c>
      <c r="F54" s="145">
        <v>38.4</v>
      </c>
      <c r="G54" s="121" t="s">
        <v>171</v>
      </c>
      <c r="H54" s="133">
        <v>43.6</v>
      </c>
      <c r="I54" s="106">
        <f t="shared" si="0"/>
        <v>3</v>
      </c>
    </row>
    <row r="55" spans="1:9" s="99" customFormat="1" ht="12">
      <c r="A55" s="100">
        <v>0.58333333333333404</v>
      </c>
      <c r="B55" s="107"/>
      <c r="C55" s="121" t="s">
        <v>172</v>
      </c>
      <c r="D55" s="145">
        <v>54</v>
      </c>
      <c r="E55" s="121" t="s">
        <v>173</v>
      </c>
      <c r="F55" s="145">
        <v>54</v>
      </c>
      <c r="G55" s="121" t="s">
        <v>174</v>
      </c>
      <c r="H55" s="150" t="s">
        <v>10</v>
      </c>
      <c r="I55" s="106">
        <f t="shared" si="0"/>
        <v>3</v>
      </c>
    </row>
    <row r="56" spans="1:9" s="99" customFormat="1" ht="12">
      <c r="A56" s="100">
        <v>0.58958333333333401</v>
      </c>
      <c r="B56" s="107"/>
      <c r="C56" s="121" t="s">
        <v>175</v>
      </c>
      <c r="D56" s="145" t="s">
        <v>10</v>
      </c>
      <c r="E56" s="121" t="s">
        <v>176</v>
      </c>
      <c r="F56" s="145">
        <v>54</v>
      </c>
      <c r="G56" s="121" t="s">
        <v>177</v>
      </c>
      <c r="H56" s="133">
        <v>54</v>
      </c>
      <c r="I56" s="106">
        <f t="shared" si="0"/>
        <v>3</v>
      </c>
    </row>
    <row r="57" spans="1:9" s="99" customFormat="1" ht="12">
      <c r="A57" s="100">
        <v>0.59583333333333399</v>
      </c>
      <c r="B57" s="107"/>
      <c r="C57" s="121" t="s">
        <v>178</v>
      </c>
      <c r="D57" s="145">
        <v>54</v>
      </c>
      <c r="E57" s="121" t="s">
        <v>179</v>
      </c>
      <c r="F57" s="145" t="s">
        <v>10</v>
      </c>
      <c r="G57" s="121" t="s">
        <v>180</v>
      </c>
      <c r="H57" s="133" t="s">
        <v>10</v>
      </c>
      <c r="I57" s="106">
        <f t="shared" si="0"/>
        <v>3</v>
      </c>
    </row>
    <row r="58" spans="1:9" s="99" customFormat="1" ht="12">
      <c r="A58" s="100">
        <v>0.60208333333333397</v>
      </c>
      <c r="B58" s="107"/>
      <c r="C58" s="121" t="s">
        <v>181</v>
      </c>
      <c r="D58" s="145" t="s">
        <v>10</v>
      </c>
      <c r="E58" s="121" t="s">
        <v>182</v>
      </c>
      <c r="F58" s="145" t="s">
        <v>10</v>
      </c>
      <c r="G58" s="121" t="s">
        <v>183</v>
      </c>
      <c r="H58" s="133" t="s">
        <v>10</v>
      </c>
      <c r="I58" s="106">
        <f t="shared" si="0"/>
        <v>3</v>
      </c>
    </row>
    <row r="59" spans="1:9" s="99" customFormat="1" ht="12">
      <c r="A59" s="100">
        <v>0.60833333333333395</v>
      </c>
      <c r="B59" s="107"/>
      <c r="C59" s="121" t="s">
        <v>184</v>
      </c>
      <c r="D59" s="145">
        <v>54</v>
      </c>
      <c r="E59" s="121" t="s">
        <v>185</v>
      </c>
      <c r="F59" s="122" t="s">
        <v>10</v>
      </c>
      <c r="G59" s="131"/>
      <c r="H59" s="132"/>
      <c r="I59" s="106">
        <f t="shared" si="0"/>
        <v>2</v>
      </c>
    </row>
    <row r="60" spans="1:9" s="99" customFormat="1" ht="12">
      <c r="A60" s="100">
        <v>0.61458333333333404</v>
      </c>
      <c r="B60" s="107"/>
      <c r="C60" s="147" t="s">
        <v>186</v>
      </c>
      <c r="D60" s="145">
        <v>35.799999999999997</v>
      </c>
      <c r="E60" s="147" t="s">
        <v>187</v>
      </c>
      <c r="F60" s="145">
        <v>51.1</v>
      </c>
      <c r="G60" s="147" t="s">
        <v>188</v>
      </c>
      <c r="H60" s="133">
        <v>0</v>
      </c>
      <c r="I60" s="106">
        <f t="shared" si="0"/>
        <v>3</v>
      </c>
    </row>
    <row r="61" spans="1:9" s="99" customFormat="1" ht="12">
      <c r="A61" s="100">
        <v>0.62083333333333501</v>
      </c>
      <c r="B61" s="107"/>
      <c r="C61" s="147" t="s">
        <v>189</v>
      </c>
      <c r="D61" s="145">
        <v>54</v>
      </c>
      <c r="E61" s="239" t="s">
        <v>190</v>
      </c>
      <c r="F61" s="145">
        <v>50</v>
      </c>
      <c r="G61" s="147" t="s">
        <v>191</v>
      </c>
      <c r="H61" s="133">
        <v>49.4</v>
      </c>
      <c r="I61" s="106">
        <v>2</v>
      </c>
    </row>
    <row r="62" spans="1:9" s="99" customFormat="1" ht="12">
      <c r="A62" s="100">
        <v>0.62708333333333499</v>
      </c>
      <c r="B62" s="107"/>
      <c r="C62" s="239" t="s">
        <v>192</v>
      </c>
      <c r="D62" s="145">
        <v>54</v>
      </c>
      <c r="E62" s="239" t="s">
        <v>193</v>
      </c>
      <c r="F62" s="145">
        <v>51.9</v>
      </c>
      <c r="G62" s="239" t="s">
        <v>194</v>
      </c>
      <c r="H62" s="133">
        <v>54</v>
      </c>
      <c r="I62" s="106">
        <v>0</v>
      </c>
    </row>
    <row r="63" spans="1:9" s="99" customFormat="1" ht="12">
      <c r="A63" s="100">
        <v>0.63333333333333497</v>
      </c>
      <c r="B63" s="107"/>
      <c r="C63" s="239" t="s">
        <v>195</v>
      </c>
      <c r="D63" s="145">
        <v>0</v>
      </c>
      <c r="E63" s="147" t="s">
        <v>196</v>
      </c>
      <c r="F63" s="145">
        <v>0</v>
      </c>
      <c r="G63" s="147" t="s">
        <v>197</v>
      </c>
      <c r="H63" s="133">
        <v>54</v>
      </c>
      <c r="I63" s="106">
        <v>2</v>
      </c>
    </row>
    <row r="64" spans="1:9" s="99" customFormat="1" ht="12.75" thickBot="1">
      <c r="A64" s="100">
        <v>0.63958333333333495</v>
      </c>
      <c r="B64" s="113"/>
      <c r="C64" s="148" t="s">
        <v>198</v>
      </c>
      <c r="D64" s="142">
        <v>37.700000000000003</v>
      </c>
      <c r="E64" s="242" t="s">
        <v>199</v>
      </c>
      <c r="F64" s="142">
        <v>0</v>
      </c>
      <c r="G64" s="148" t="s">
        <v>200</v>
      </c>
      <c r="H64" s="151">
        <v>0</v>
      </c>
      <c r="I64" s="106">
        <v>2</v>
      </c>
    </row>
    <row r="65" spans="1:11" s="99" customFormat="1" ht="12.75" thickBot="1">
      <c r="A65" s="302" t="s">
        <v>201</v>
      </c>
      <c r="B65" s="303"/>
      <c r="C65" s="303"/>
      <c r="D65" s="303"/>
      <c r="E65" s="303"/>
      <c r="F65" s="303"/>
      <c r="G65" s="303"/>
      <c r="H65" s="304"/>
      <c r="I65" s="106">
        <f t="shared" si="0"/>
        <v>0</v>
      </c>
    </row>
    <row r="66" spans="1:11" s="99" customFormat="1" ht="12">
      <c r="A66" s="100">
        <v>0.64583333333333504</v>
      </c>
      <c r="B66" s="101"/>
      <c r="C66" s="128" t="s">
        <v>202</v>
      </c>
      <c r="D66" s="144" t="s">
        <v>10</v>
      </c>
      <c r="E66" s="128" t="s">
        <v>203</v>
      </c>
      <c r="F66" s="144" t="s">
        <v>10</v>
      </c>
      <c r="G66" s="128" t="s">
        <v>204</v>
      </c>
      <c r="H66" s="152" t="s">
        <v>10</v>
      </c>
      <c r="I66" s="106">
        <f t="shared" si="0"/>
        <v>3</v>
      </c>
    </row>
    <row r="67" spans="1:11" s="99" customFormat="1" ht="12">
      <c r="A67" s="100">
        <v>0.65208333333333501</v>
      </c>
      <c r="B67" s="107"/>
      <c r="C67" s="121" t="s">
        <v>205</v>
      </c>
      <c r="D67" s="145" t="s">
        <v>10</v>
      </c>
      <c r="E67" s="147" t="s">
        <v>206</v>
      </c>
      <c r="F67" s="145" t="s">
        <v>10</v>
      </c>
      <c r="G67" s="121" t="s">
        <v>207</v>
      </c>
      <c r="H67" s="150" t="s">
        <v>10</v>
      </c>
      <c r="I67" s="106">
        <f t="shared" si="0"/>
        <v>3</v>
      </c>
    </row>
    <row r="68" spans="1:11" s="99" customFormat="1" ht="12">
      <c r="A68" s="100">
        <v>0.65833333333333499</v>
      </c>
      <c r="B68" s="107"/>
      <c r="C68" s="121" t="s">
        <v>208</v>
      </c>
      <c r="D68" s="145" t="s">
        <v>10</v>
      </c>
      <c r="E68" s="121" t="s">
        <v>209</v>
      </c>
      <c r="F68" s="145" t="s">
        <v>10</v>
      </c>
      <c r="G68" s="121" t="s">
        <v>210</v>
      </c>
      <c r="H68" s="150" t="s">
        <v>10</v>
      </c>
      <c r="I68" s="106">
        <f t="shared" si="0"/>
        <v>3</v>
      </c>
    </row>
    <row r="69" spans="1:11" s="99" customFormat="1" ht="12">
      <c r="A69" s="100">
        <v>0.66458333333333497</v>
      </c>
      <c r="B69" s="107"/>
      <c r="C69" s="121" t="s">
        <v>211</v>
      </c>
      <c r="D69" s="145" t="s">
        <v>10</v>
      </c>
      <c r="E69" s="121" t="s">
        <v>212</v>
      </c>
      <c r="F69" s="145" t="s">
        <v>10</v>
      </c>
      <c r="G69" s="121" t="s">
        <v>213</v>
      </c>
      <c r="H69" s="150" t="s">
        <v>10</v>
      </c>
      <c r="I69" s="106">
        <f t="shared" si="0"/>
        <v>3</v>
      </c>
    </row>
    <row r="70" spans="1:11" s="99" customFormat="1" ht="12">
      <c r="A70" s="100">
        <v>0.67083333333333495</v>
      </c>
      <c r="B70" s="107"/>
      <c r="C70" s="121" t="s">
        <v>214</v>
      </c>
      <c r="D70" s="145" t="s">
        <v>10</v>
      </c>
      <c r="E70" s="121" t="s">
        <v>215</v>
      </c>
      <c r="F70" s="145" t="s">
        <v>10</v>
      </c>
      <c r="G70" s="121" t="s">
        <v>216</v>
      </c>
      <c r="H70" s="150"/>
      <c r="I70" s="106">
        <f t="shared" si="0"/>
        <v>3</v>
      </c>
    </row>
    <row r="71" spans="1:11" s="99" customFormat="1" ht="12">
      <c r="A71" s="100">
        <v>0.67708333333333504</v>
      </c>
      <c r="B71" s="107"/>
      <c r="C71" s="121" t="s">
        <v>217</v>
      </c>
      <c r="D71" s="145" t="s">
        <v>10</v>
      </c>
      <c r="E71" s="121" t="s">
        <v>218</v>
      </c>
      <c r="F71" s="131"/>
      <c r="G71" s="147" t="s">
        <v>219</v>
      </c>
      <c r="H71" s="150" t="s">
        <v>10</v>
      </c>
      <c r="I71" s="106">
        <f t="shared" si="0"/>
        <v>3</v>
      </c>
    </row>
    <row r="72" spans="1:11" s="99" customFormat="1" ht="12">
      <c r="A72" s="100">
        <v>0.68333333333333501</v>
      </c>
      <c r="B72" s="107"/>
      <c r="C72" s="121" t="s">
        <v>220</v>
      </c>
      <c r="D72" s="145" t="s">
        <v>10</v>
      </c>
      <c r="E72" s="121" t="s">
        <v>221</v>
      </c>
      <c r="F72" s="145" t="s">
        <v>10</v>
      </c>
      <c r="G72" s="131" t="s">
        <v>222</v>
      </c>
      <c r="H72" s="153" t="s">
        <v>10</v>
      </c>
      <c r="I72" s="106">
        <f t="shared" ref="I72:I81" si="1">COUNTA(C72,E72,G72)</f>
        <v>3</v>
      </c>
    </row>
    <row r="73" spans="1:11" s="99" customFormat="1" ht="12">
      <c r="A73" s="100">
        <v>0.68958333333333499</v>
      </c>
      <c r="B73" s="107"/>
      <c r="C73" s="121" t="s">
        <v>223</v>
      </c>
      <c r="D73" s="145" t="s">
        <v>10</v>
      </c>
      <c r="E73" s="121" t="s">
        <v>224</v>
      </c>
      <c r="F73" s="154" t="s">
        <v>10</v>
      </c>
      <c r="G73" s="131" t="s">
        <v>274</v>
      </c>
      <c r="H73" s="153" t="s">
        <v>10</v>
      </c>
      <c r="I73" s="106">
        <f t="shared" si="1"/>
        <v>3</v>
      </c>
    </row>
    <row r="74" spans="1:11" s="99" customFormat="1" ht="12.75" thickBot="1">
      <c r="A74" s="100">
        <v>0.69583333333333497</v>
      </c>
      <c r="B74" s="113"/>
      <c r="C74" s="148" t="s">
        <v>225</v>
      </c>
      <c r="D74" s="142" t="s">
        <v>10</v>
      </c>
      <c r="E74" s="148" t="s">
        <v>226</v>
      </c>
      <c r="F74" s="142" t="s">
        <v>10</v>
      </c>
      <c r="G74" s="148" t="s">
        <v>227</v>
      </c>
      <c r="H74" s="151" t="s">
        <v>10</v>
      </c>
      <c r="I74" s="106">
        <f t="shared" si="1"/>
        <v>3</v>
      </c>
    </row>
    <row r="75" spans="1:11" s="99" customFormat="1" ht="12.75" thickBot="1">
      <c r="A75" s="302" t="s">
        <v>45</v>
      </c>
      <c r="B75" s="305"/>
      <c r="C75" s="305"/>
      <c r="D75" s="305"/>
      <c r="E75" s="305"/>
      <c r="F75" s="305"/>
      <c r="G75" s="305"/>
      <c r="H75" s="306"/>
      <c r="I75" s="106">
        <f t="shared" si="1"/>
        <v>0</v>
      </c>
      <c r="K75" s="155"/>
    </row>
    <row r="76" spans="1:11" s="99" customFormat="1" ht="12.75" thickBot="1">
      <c r="A76" s="100">
        <v>0.70208333333333339</v>
      </c>
      <c r="B76" s="107"/>
      <c r="C76" s="239" t="s">
        <v>228</v>
      </c>
      <c r="D76" s="145" t="s">
        <v>10</v>
      </c>
      <c r="E76" s="121"/>
      <c r="F76" s="145"/>
      <c r="G76" s="121"/>
      <c r="H76" s="150"/>
      <c r="I76" s="106">
        <v>0</v>
      </c>
      <c r="K76" s="155"/>
    </row>
    <row r="77" spans="1:11" s="97" customFormat="1" ht="12.75" thickBot="1">
      <c r="A77" s="289" t="s">
        <v>229</v>
      </c>
      <c r="B77" s="290"/>
      <c r="C77" s="290"/>
      <c r="D77" s="290"/>
      <c r="E77" s="290"/>
      <c r="F77" s="290"/>
      <c r="G77" s="290"/>
      <c r="H77" s="291"/>
      <c r="I77" s="106">
        <f t="shared" si="1"/>
        <v>0</v>
      </c>
      <c r="K77" s="155"/>
    </row>
    <row r="78" spans="1:11" s="99" customFormat="1" ht="12.75" thickBot="1">
      <c r="A78" s="279" t="s">
        <v>230</v>
      </c>
      <c r="B78" s="280"/>
      <c r="C78" s="280"/>
      <c r="D78" s="280"/>
      <c r="E78" s="280"/>
      <c r="F78" s="280"/>
      <c r="G78" s="280"/>
      <c r="H78" s="281"/>
      <c r="I78" s="106">
        <f t="shared" si="1"/>
        <v>0</v>
      </c>
      <c r="K78" s="155"/>
    </row>
    <row r="79" spans="1:11" s="99" customFormat="1" ht="12.75" thickBot="1">
      <c r="A79" s="100">
        <v>0.389583333333334</v>
      </c>
      <c r="B79" s="107"/>
      <c r="C79" s="121" t="s">
        <v>231</v>
      </c>
      <c r="D79" s="145" t="s">
        <v>10</v>
      </c>
      <c r="E79" s="121" t="s">
        <v>232</v>
      </c>
      <c r="F79" s="145" t="s">
        <v>10</v>
      </c>
      <c r="G79" s="121" t="s">
        <v>233</v>
      </c>
      <c r="H79" s="150">
        <v>54</v>
      </c>
      <c r="I79" s="106">
        <f t="shared" si="1"/>
        <v>3</v>
      </c>
      <c r="K79" s="155"/>
    </row>
    <row r="80" spans="1:11" s="99" customFormat="1" ht="12.75" thickBot="1">
      <c r="A80" s="100">
        <v>0.39583333333333398</v>
      </c>
      <c r="B80" s="107"/>
      <c r="C80" s="121" t="s">
        <v>234</v>
      </c>
      <c r="D80" s="145">
        <v>54</v>
      </c>
      <c r="E80" s="121" t="s">
        <v>235</v>
      </c>
      <c r="F80" s="145" t="s">
        <v>10</v>
      </c>
      <c r="G80" s="121"/>
      <c r="H80" s="150"/>
      <c r="I80" s="106">
        <f t="shared" si="1"/>
        <v>2</v>
      </c>
      <c r="J80" s="143">
        <f>SUM(I41:I82)</f>
        <v>90</v>
      </c>
      <c r="K80" s="155"/>
    </row>
    <row r="81" spans="1:22" s="99" customFormat="1" ht="12.75" thickBot="1">
      <c r="A81" s="112">
        <v>0.40208333333333401</v>
      </c>
      <c r="B81" s="113"/>
      <c r="C81" s="148" t="s">
        <v>236</v>
      </c>
      <c r="D81" s="142">
        <v>30.1</v>
      </c>
      <c r="E81" s="114" t="s">
        <v>237</v>
      </c>
      <c r="F81" s="142" t="s">
        <v>10</v>
      </c>
      <c r="G81" s="114"/>
      <c r="H81" s="151"/>
      <c r="I81" s="106">
        <f t="shared" si="1"/>
        <v>2</v>
      </c>
      <c r="J81" s="156">
        <f>SUM(J38+J80)</f>
        <v>159</v>
      </c>
      <c r="K81" s="155"/>
    </row>
    <row r="82" spans="1:22" s="99" customFormat="1" ht="12">
      <c r="I82" s="106"/>
      <c r="K82" s="155"/>
    </row>
    <row r="83" spans="1:22" s="97" customFormat="1" ht="12">
      <c r="A83" s="157"/>
      <c r="C83" s="158"/>
      <c r="D83" s="159"/>
      <c r="E83" s="158"/>
      <c r="F83" s="159"/>
      <c r="G83" s="158"/>
      <c r="H83" s="159"/>
      <c r="J83" s="160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</row>
    <row r="84" spans="1:22" s="97" customFormat="1" ht="12">
      <c r="A84" s="157"/>
      <c r="C84" s="158"/>
      <c r="D84" s="159"/>
      <c r="E84" s="158"/>
      <c r="F84" s="159"/>
      <c r="G84" s="158"/>
      <c r="H84" s="159"/>
      <c r="J84" s="160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</row>
    <row r="85" spans="1:22" s="97" customFormat="1" ht="12">
      <c r="A85" s="157"/>
      <c r="C85" s="158"/>
      <c r="D85" s="159"/>
      <c r="F85" s="159"/>
      <c r="G85" s="158"/>
      <c r="H85" s="159"/>
      <c r="J85" s="160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</row>
    <row r="86" spans="1:22" s="97" customFormat="1" ht="12">
      <c r="A86" s="157"/>
      <c r="C86" s="158"/>
      <c r="D86" s="159"/>
      <c r="E86" s="158"/>
      <c r="F86" s="159"/>
      <c r="G86" s="158"/>
      <c r="H86" s="159"/>
      <c r="J86" s="160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</row>
    <row r="87" spans="1:22" s="97" customFormat="1" ht="12">
      <c r="A87" s="157"/>
      <c r="C87" s="158"/>
      <c r="D87" s="159"/>
      <c r="E87" s="158"/>
      <c r="F87" s="159"/>
      <c r="G87" s="158"/>
      <c r="H87" s="159"/>
      <c r="J87" s="160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</row>
    <row r="88" spans="1:22" s="97" customFormat="1" ht="12">
      <c r="A88" s="157"/>
      <c r="C88" s="158"/>
      <c r="D88" s="159"/>
      <c r="E88" s="158"/>
      <c r="F88" s="159"/>
      <c r="G88" s="158"/>
      <c r="H88" s="159"/>
      <c r="J88" s="160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</row>
    <row r="89" spans="1:22" s="97" customFormat="1" ht="12">
      <c r="A89" s="157"/>
      <c r="C89" s="158"/>
      <c r="D89" s="159"/>
      <c r="E89" s="158"/>
      <c r="F89" s="159"/>
      <c r="G89" s="158"/>
      <c r="H89" s="159"/>
      <c r="J89" s="160"/>
      <c r="K89" s="155"/>
    </row>
    <row r="90" spans="1:22" s="97" customFormat="1" ht="12">
      <c r="A90" s="161"/>
      <c r="D90" s="159"/>
      <c r="F90" s="159"/>
      <c r="H90" s="159"/>
      <c r="K90" s="155"/>
    </row>
    <row r="91" spans="1:22" s="97" customFormat="1" ht="12">
      <c r="A91" s="161"/>
      <c r="D91" s="159"/>
      <c r="F91" s="159"/>
      <c r="H91" s="159"/>
      <c r="K91" s="155"/>
    </row>
    <row r="92" spans="1:22" s="97" customFormat="1" ht="12">
      <c r="A92" s="161"/>
      <c r="D92" s="159"/>
      <c r="F92" s="159"/>
      <c r="H92" s="159"/>
      <c r="K92" s="155"/>
    </row>
    <row r="93" spans="1:22" s="97" customFormat="1" ht="12">
      <c r="A93" s="161"/>
      <c r="D93" s="159"/>
      <c r="F93" s="159"/>
      <c r="H93" s="159"/>
      <c r="K93" s="155"/>
    </row>
    <row r="94" spans="1:22" s="97" customFormat="1" ht="12">
      <c r="A94" s="161"/>
      <c r="D94" s="159"/>
      <c r="F94" s="159"/>
      <c r="H94" s="159"/>
      <c r="K94" s="155"/>
    </row>
    <row r="95" spans="1:22" s="97" customFormat="1" ht="12">
      <c r="A95" s="161"/>
      <c r="D95" s="159"/>
      <c r="F95" s="159"/>
      <c r="H95" s="159"/>
      <c r="K95" s="155"/>
    </row>
    <row r="96" spans="1:22" s="97" customFormat="1" ht="12">
      <c r="A96" s="161"/>
      <c r="D96" s="159"/>
      <c r="F96" s="159"/>
      <c r="H96" s="159"/>
      <c r="K96" s="155"/>
    </row>
    <row r="97" spans="1:11" s="97" customFormat="1" ht="12">
      <c r="A97" s="161"/>
      <c r="D97" s="159"/>
      <c r="F97" s="159"/>
      <c r="H97" s="159"/>
      <c r="K97" s="155"/>
    </row>
    <row r="98" spans="1:11" s="97" customFormat="1" ht="12">
      <c r="A98" s="161"/>
      <c r="D98" s="159"/>
      <c r="F98" s="159"/>
      <c r="H98" s="159"/>
      <c r="K98" s="155"/>
    </row>
    <row r="99" spans="1:11" s="97" customFormat="1" ht="12">
      <c r="A99" s="161"/>
      <c r="D99" s="159"/>
      <c r="F99" s="159"/>
      <c r="H99" s="159"/>
      <c r="K99" s="155"/>
    </row>
    <row r="100" spans="1:11" s="97" customFormat="1" ht="12">
      <c r="A100" s="161"/>
      <c r="D100" s="159"/>
      <c r="F100" s="159"/>
      <c r="H100" s="159"/>
      <c r="K100" s="155"/>
    </row>
    <row r="101" spans="1:11" s="97" customFormat="1" ht="12">
      <c r="A101" s="161"/>
      <c r="D101" s="159"/>
      <c r="F101" s="159"/>
      <c r="H101" s="159"/>
      <c r="K101" s="155"/>
    </row>
    <row r="102" spans="1:11" s="97" customFormat="1" ht="12">
      <c r="A102" s="161"/>
      <c r="D102" s="159"/>
      <c r="F102" s="159"/>
      <c r="H102" s="159"/>
      <c r="K102" s="155"/>
    </row>
    <row r="103" spans="1:11" s="97" customFormat="1" ht="12">
      <c r="A103" s="161"/>
      <c r="D103" s="159"/>
      <c r="F103" s="159"/>
      <c r="H103" s="159"/>
      <c r="K103" s="155"/>
    </row>
    <row r="104" spans="1:11" s="97" customFormat="1" ht="12">
      <c r="A104" s="161"/>
      <c r="D104" s="159"/>
      <c r="F104" s="159"/>
      <c r="H104" s="159"/>
      <c r="K104" s="155"/>
    </row>
    <row r="105" spans="1:11" s="97" customFormat="1" ht="12">
      <c r="A105" s="161"/>
      <c r="D105" s="159"/>
      <c r="F105" s="159"/>
      <c r="H105" s="159"/>
      <c r="K105" s="155"/>
    </row>
    <row r="106" spans="1:11" s="97" customFormat="1" ht="12">
      <c r="A106" s="161"/>
      <c r="D106" s="159"/>
      <c r="F106" s="159"/>
      <c r="H106" s="159"/>
      <c r="K106" s="155"/>
    </row>
    <row r="107" spans="1:11" s="97" customFormat="1" ht="12">
      <c r="A107" s="161"/>
      <c r="D107" s="159"/>
      <c r="F107" s="159"/>
      <c r="H107" s="159"/>
    </row>
    <row r="108" spans="1:11" s="97" customFormat="1" ht="12">
      <c r="A108" s="161"/>
      <c r="D108" s="159"/>
      <c r="F108" s="159"/>
      <c r="H108" s="159"/>
    </row>
    <row r="109" spans="1:11" s="97" customFormat="1" ht="12">
      <c r="A109" s="161"/>
      <c r="D109" s="159"/>
      <c r="F109" s="159"/>
      <c r="H109" s="159"/>
    </row>
    <row r="110" spans="1:11" s="97" customFormat="1" ht="12">
      <c r="A110" s="161"/>
      <c r="D110" s="159"/>
      <c r="F110" s="159"/>
      <c r="H110" s="159"/>
    </row>
    <row r="111" spans="1:11" s="97" customFormat="1" ht="12">
      <c r="A111" s="161"/>
      <c r="D111" s="159"/>
      <c r="F111" s="159"/>
      <c r="H111" s="159"/>
    </row>
    <row r="112" spans="1:11" s="97" customFormat="1" ht="12">
      <c r="A112" s="161"/>
      <c r="D112" s="159"/>
      <c r="F112" s="159"/>
      <c r="H112" s="159"/>
    </row>
    <row r="113" spans="1:10" s="97" customFormat="1" ht="12">
      <c r="A113" s="161"/>
      <c r="D113" s="159"/>
      <c r="F113" s="159"/>
      <c r="H113" s="159"/>
    </row>
    <row r="114" spans="1:10" s="97" customFormat="1" ht="12">
      <c r="A114" s="161"/>
      <c r="D114" s="159"/>
      <c r="F114" s="159"/>
      <c r="H114" s="159"/>
    </row>
    <row r="115" spans="1:10" s="97" customFormat="1" ht="12">
      <c r="A115" s="161"/>
      <c r="D115" s="159"/>
      <c r="F115" s="159"/>
      <c r="H115" s="159"/>
    </row>
    <row r="116" spans="1:10" s="97" customFormat="1" ht="12">
      <c r="A116" s="161"/>
      <c r="D116" s="159"/>
      <c r="F116" s="159"/>
      <c r="H116" s="159"/>
    </row>
    <row r="117" spans="1:10" s="97" customFormat="1" ht="12">
      <c r="A117" s="161"/>
      <c r="D117" s="159"/>
      <c r="F117" s="159"/>
      <c r="H117" s="159"/>
    </row>
    <row r="118" spans="1:10" s="97" customFormat="1" ht="12">
      <c r="A118" s="161"/>
      <c r="D118" s="159"/>
      <c r="F118" s="159"/>
      <c r="H118" s="159"/>
    </row>
    <row r="119" spans="1:10" s="97" customFormat="1" ht="12">
      <c r="A119" s="161"/>
      <c r="D119" s="159"/>
      <c r="F119" s="159"/>
      <c r="H119" s="159"/>
    </row>
    <row r="120" spans="1:10" s="97" customFormat="1" ht="12">
      <c r="A120" s="161"/>
      <c r="D120" s="159"/>
      <c r="F120" s="159"/>
      <c r="H120" s="159"/>
    </row>
    <row r="121" spans="1:10" s="97" customFormat="1" ht="12">
      <c r="A121" s="161"/>
      <c r="D121" s="159"/>
      <c r="F121" s="159"/>
      <c r="H121" s="159"/>
    </row>
    <row r="122" spans="1:10" s="97" customFormat="1" ht="12">
      <c r="A122" s="161"/>
      <c r="D122" s="159"/>
      <c r="F122" s="159"/>
      <c r="H122" s="159"/>
    </row>
    <row r="123" spans="1:10" s="97" customFormat="1" ht="12">
      <c r="A123" s="161"/>
      <c r="D123" s="159"/>
      <c r="F123" s="159"/>
      <c r="H123" s="159"/>
    </row>
    <row r="124" spans="1:10">
      <c r="A124" s="162"/>
      <c r="C124" s="34"/>
      <c r="E124" s="34"/>
      <c r="G124" s="34"/>
      <c r="J124" s="34"/>
    </row>
    <row r="125" spans="1:10">
      <c r="A125" s="162"/>
      <c r="C125" s="34"/>
      <c r="E125" s="34"/>
      <c r="G125" s="34"/>
      <c r="J125" s="34"/>
    </row>
    <row r="126" spans="1:10">
      <c r="A126" s="162"/>
      <c r="C126" s="34"/>
      <c r="E126" s="34"/>
      <c r="G126" s="34"/>
      <c r="J126" s="34"/>
    </row>
    <row r="127" spans="1:10">
      <c r="A127" s="162"/>
      <c r="C127" s="34"/>
      <c r="E127" s="34"/>
      <c r="G127" s="34"/>
      <c r="J127" s="34"/>
    </row>
    <row r="128" spans="1:10">
      <c r="A128" s="162"/>
      <c r="C128" s="34"/>
      <c r="E128" s="34"/>
      <c r="G128" s="34"/>
      <c r="J128" s="34"/>
    </row>
    <row r="129" spans="1:10">
      <c r="A129" s="162"/>
      <c r="C129" s="34"/>
      <c r="E129" s="34"/>
      <c r="G129" s="34"/>
      <c r="J129" s="34"/>
    </row>
    <row r="130" spans="1:10">
      <c r="A130" s="162"/>
      <c r="C130" s="34"/>
      <c r="E130" s="34"/>
      <c r="G130" s="34"/>
      <c r="J130" s="34"/>
    </row>
    <row r="131" spans="1:10">
      <c r="A131" s="162"/>
      <c r="C131" s="34"/>
      <c r="E131" s="34"/>
      <c r="G131" s="34"/>
      <c r="J131" s="34"/>
    </row>
    <row r="132" spans="1:10">
      <c r="A132" s="162"/>
      <c r="C132" s="34"/>
      <c r="E132" s="34"/>
      <c r="G132" s="34"/>
      <c r="J132" s="34"/>
    </row>
    <row r="133" spans="1:10">
      <c r="A133" s="162"/>
      <c r="C133" s="34"/>
      <c r="E133" s="34"/>
      <c r="G133" s="34"/>
      <c r="J133" s="34"/>
    </row>
    <row r="134" spans="1:10">
      <c r="A134" s="162"/>
      <c r="C134" s="34"/>
      <c r="E134" s="34"/>
      <c r="G134" s="34"/>
      <c r="J134" s="34"/>
    </row>
    <row r="135" spans="1:10">
      <c r="A135" s="162"/>
      <c r="C135" s="34"/>
      <c r="E135" s="34"/>
      <c r="G135" s="34"/>
      <c r="J135" s="34"/>
    </row>
    <row r="136" spans="1:10">
      <c r="A136" s="162"/>
      <c r="C136" s="34"/>
      <c r="E136" s="34"/>
      <c r="G136" s="34"/>
      <c r="J136" s="34"/>
    </row>
    <row r="137" spans="1:10">
      <c r="A137" s="162"/>
      <c r="C137" s="34"/>
      <c r="E137" s="34"/>
      <c r="G137" s="34"/>
      <c r="J137" s="34"/>
    </row>
    <row r="138" spans="1:10">
      <c r="A138" s="162"/>
      <c r="C138" s="34"/>
      <c r="E138" s="34"/>
      <c r="G138" s="34"/>
      <c r="J138" s="34"/>
    </row>
    <row r="139" spans="1:10">
      <c r="A139" s="162"/>
      <c r="C139" s="34"/>
      <c r="E139" s="34"/>
      <c r="G139" s="34"/>
      <c r="J139" s="34"/>
    </row>
    <row r="140" spans="1:10">
      <c r="A140" s="162"/>
      <c r="C140" s="34"/>
      <c r="E140" s="34"/>
      <c r="G140" s="34"/>
      <c r="J140" s="34"/>
    </row>
    <row r="141" spans="1:10">
      <c r="A141" s="162"/>
      <c r="C141" s="34"/>
      <c r="E141" s="34"/>
      <c r="G141" s="34"/>
      <c r="J141" s="34"/>
    </row>
    <row r="142" spans="1:10">
      <c r="A142" s="162"/>
      <c r="C142" s="34"/>
      <c r="E142" s="34"/>
      <c r="G142" s="34"/>
      <c r="J142" s="34"/>
    </row>
    <row r="143" spans="1:10">
      <c r="A143" s="162"/>
      <c r="C143" s="34"/>
      <c r="E143" s="34"/>
      <c r="G143" s="34"/>
      <c r="J143" s="34"/>
    </row>
    <row r="144" spans="1:10">
      <c r="A144" s="162"/>
      <c r="C144" s="34"/>
      <c r="E144" s="34"/>
      <c r="G144" s="34"/>
      <c r="J144" s="34"/>
    </row>
    <row r="145" spans="1:10">
      <c r="A145" s="162"/>
      <c r="C145" s="34"/>
      <c r="E145" s="34"/>
      <c r="G145" s="34"/>
      <c r="J145" s="34"/>
    </row>
    <row r="146" spans="1:10">
      <c r="A146" s="162"/>
      <c r="C146" s="34"/>
      <c r="E146" s="34"/>
      <c r="G146" s="34"/>
      <c r="J146" s="34"/>
    </row>
    <row r="147" spans="1:10">
      <c r="A147" s="162"/>
      <c r="C147" s="34"/>
      <c r="E147" s="34"/>
      <c r="G147" s="34"/>
      <c r="J147" s="34"/>
    </row>
    <row r="148" spans="1:10">
      <c r="A148" s="162"/>
      <c r="C148" s="34"/>
      <c r="E148" s="34"/>
      <c r="G148" s="34"/>
      <c r="J148" s="34"/>
    </row>
    <row r="149" spans="1:10">
      <c r="A149" s="162"/>
      <c r="C149" s="34"/>
      <c r="E149" s="34"/>
      <c r="G149" s="34"/>
      <c r="J149" s="34"/>
    </row>
    <row r="150" spans="1:10">
      <c r="A150" s="162"/>
      <c r="C150" s="34"/>
      <c r="E150" s="34"/>
      <c r="G150" s="34"/>
      <c r="J150" s="34"/>
    </row>
    <row r="151" spans="1:10">
      <c r="A151" s="162"/>
      <c r="C151" s="34"/>
      <c r="E151" s="34"/>
      <c r="G151" s="34"/>
      <c r="J151" s="34"/>
    </row>
    <row r="152" spans="1:10">
      <c r="A152" s="162"/>
      <c r="C152" s="34"/>
      <c r="E152" s="34"/>
      <c r="G152" s="34"/>
      <c r="J152" s="34"/>
    </row>
    <row r="153" spans="1:10">
      <c r="A153" s="162"/>
      <c r="C153" s="34"/>
      <c r="E153" s="34"/>
      <c r="G153" s="34"/>
      <c r="J153" s="34"/>
    </row>
    <row r="154" spans="1:10">
      <c r="A154" s="162"/>
      <c r="C154" s="34"/>
      <c r="E154" s="34"/>
      <c r="G154" s="34"/>
      <c r="J154" s="34"/>
    </row>
    <row r="155" spans="1:10">
      <c r="A155" s="162"/>
      <c r="C155" s="34"/>
      <c r="E155" s="34"/>
      <c r="G155" s="34"/>
      <c r="J155" s="34"/>
    </row>
    <row r="156" spans="1:10">
      <c r="A156" s="162"/>
      <c r="C156" s="34"/>
      <c r="E156" s="34"/>
      <c r="G156" s="34"/>
      <c r="J156" s="34"/>
    </row>
    <row r="157" spans="1:10">
      <c r="A157" s="162"/>
      <c r="C157" s="34"/>
      <c r="E157" s="34"/>
      <c r="G157" s="34"/>
      <c r="J157" s="34"/>
    </row>
    <row r="158" spans="1:10">
      <c r="A158" s="162"/>
      <c r="C158" s="34"/>
      <c r="E158" s="34"/>
      <c r="G158" s="34"/>
      <c r="J158" s="34"/>
    </row>
    <row r="159" spans="1:10">
      <c r="A159" s="162"/>
      <c r="C159" s="34"/>
      <c r="E159" s="34"/>
      <c r="G159" s="34"/>
      <c r="J159" s="34"/>
    </row>
    <row r="160" spans="1:10">
      <c r="A160" s="162"/>
      <c r="C160" s="34"/>
      <c r="E160" s="34"/>
      <c r="G160" s="34"/>
      <c r="J160" s="34"/>
    </row>
    <row r="161" spans="1:10">
      <c r="A161" s="162"/>
      <c r="C161" s="34"/>
      <c r="E161" s="34"/>
      <c r="G161" s="34"/>
      <c r="J161" s="34"/>
    </row>
    <row r="162" spans="1:10">
      <c r="A162" s="162"/>
      <c r="C162" s="34"/>
      <c r="E162" s="34"/>
      <c r="G162" s="34"/>
      <c r="J162" s="34"/>
    </row>
    <row r="163" spans="1:10">
      <c r="A163" s="162"/>
      <c r="C163" s="34"/>
      <c r="E163" s="34"/>
      <c r="G163" s="34"/>
      <c r="J163" s="34"/>
    </row>
  </sheetData>
  <mergeCells count="19">
    <mergeCell ref="A78:H78"/>
    <mergeCell ref="A39:H39"/>
    <mergeCell ref="A40:H40"/>
    <mergeCell ref="A51:H51"/>
    <mergeCell ref="A65:H65"/>
    <mergeCell ref="A75:H75"/>
    <mergeCell ref="A77:H77"/>
    <mergeCell ref="A32:H32"/>
    <mergeCell ref="A1:H1"/>
    <mergeCell ref="A2:H2"/>
    <mergeCell ref="A3:H3"/>
    <mergeCell ref="A4:H4"/>
    <mergeCell ref="A5:H5"/>
    <mergeCell ref="A6:H6"/>
    <mergeCell ref="A7:H7"/>
    <mergeCell ref="A16:H16"/>
    <mergeCell ref="A21:H21"/>
    <mergeCell ref="A24:H24"/>
    <mergeCell ref="A29:H29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5"/>
  <sheetViews>
    <sheetView zoomScale="70" zoomScaleNormal="70" workbookViewId="0">
      <selection sqref="A1:H1"/>
    </sheetView>
  </sheetViews>
  <sheetFormatPr baseColWidth="10" defaultRowHeight="18.75"/>
  <cols>
    <col min="1" max="1" width="38.28515625" style="1" customWidth="1"/>
    <col min="2" max="2" width="8.28515625" style="11" bestFit="1" customWidth="1"/>
    <col min="3" max="3" width="12" style="11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50" t="str">
        <f>JUV!A1</f>
        <v>MAR DEL PLATA GOLF CLUB</v>
      </c>
      <c r="B1" s="250"/>
      <c r="C1" s="250"/>
      <c r="D1" s="250"/>
      <c r="E1" s="250"/>
      <c r="F1" s="250"/>
      <c r="G1" s="250"/>
      <c r="H1" s="250"/>
    </row>
    <row r="2" spans="1:20" ht="23.25">
      <c r="A2" s="254" t="str">
        <f>JUV!A2</f>
        <v>CANCHA NUEVA</v>
      </c>
      <c r="B2" s="254"/>
      <c r="C2" s="254"/>
      <c r="D2" s="254"/>
      <c r="E2" s="254"/>
      <c r="F2" s="254"/>
      <c r="G2" s="254"/>
      <c r="H2" s="254"/>
    </row>
    <row r="3" spans="1:20" ht="19.5">
      <c r="A3" s="251" t="s">
        <v>7</v>
      </c>
      <c r="B3" s="251"/>
      <c r="C3" s="251"/>
      <c r="D3" s="251"/>
      <c r="E3" s="251"/>
      <c r="F3" s="251"/>
      <c r="G3" s="251"/>
      <c r="H3" s="251"/>
    </row>
    <row r="4" spans="1:20" ht="26.25">
      <c r="A4" s="252" t="s">
        <v>11</v>
      </c>
      <c r="B4" s="252"/>
      <c r="C4" s="252"/>
      <c r="D4" s="252"/>
      <c r="E4" s="252"/>
      <c r="F4" s="252"/>
      <c r="G4" s="252"/>
      <c r="H4" s="252"/>
    </row>
    <row r="5" spans="1:20" ht="19.5">
      <c r="A5" s="253" t="str">
        <f>JUV!A5</f>
        <v>DOS VUELTAS DE 9 HOYOS MEDAL PLAY</v>
      </c>
      <c r="B5" s="253"/>
      <c r="C5" s="253"/>
      <c r="D5" s="253"/>
      <c r="E5" s="253"/>
      <c r="F5" s="253"/>
      <c r="G5" s="253"/>
      <c r="H5" s="253"/>
    </row>
    <row r="6" spans="1:20" ht="19.5">
      <c r="A6" s="246" t="str">
        <f>JUV!A6</f>
        <v>DOMINGO 28 DE NOVIEMBRE DE 2021</v>
      </c>
      <c r="B6" s="246"/>
      <c r="C6" s="246"/>
      <c r="D6" s="246"/>
      <c r="E6" s="246"/>
      <c r="F6" s="246"/>
      <c r="G6" s="246"/>
      <c r="H6" s="246"/>
    </row>
    <row r="7" spans="1:20" ht="19.5" thickBot="1">
      <c r="A7" s="2"/>
    </row>
    <row r="8" spans="1:20" ht="20.25" thickBot="1">
      <c r="A8" s="243" t="s">
        <v>26</v>
      </c>
      <c r="B8" s="244"/>
      <c r="C8" s="244"/>
      <c r="D8" s="244"/>
      <c r="E8" s="244"/>
      <c r="F8" s="244"/>
      <c r="G8" s="244"/>
      <c r="H8" s="245"/>
    </row>
    <row r="9" spans="1:20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5" t="s">
        <v>31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38" t="s">
        <v>98</v>
      </c>
      <c r="B10" s="53" t="s">
        <v>243</v>
      </c>
      <c r="C10" s="54">
        <v>38715</v>
      </c>
      <c r="D10" s="39">
        <v>3</v>
      </c>
      <c r="E10" s="36">
        <v>39</v>
      </c>
      <c r="F10" s="40">
        <v>37</v>
      </c>
      <c r="G10" s="165">
        <f t="shared" ref="G10:G15" si="0">SUM(E10:F10)</f>
        <v>76</v>
      </c>
      <c r="H10" s="21">
        <f t="shared" ref="H10:H15" si="1">SUM(G10-D10)</f>
        <v>73</v>
      </c>
      <c r="I10" s="27" t="s">
        <v>15</v>
      </c>
      <c r="K10" s="24">
        <f t="shared" ref="K10:K15" si="2">(F10-D10*0.5)</f>
        <v>35.5</v>
      </c>
    </row>
    <row r="11" spans="1:20" ht="20.25" thickBot="1">
      <c r="A11" s="38" t="s">
        <v>97</v>
      </c>
      <c r="B11" s="53" t="s">
        <v>243</v>
      </c>
      <c r="C11" s="54">
        <v>38332</v>
      </c>
      <c r="D11" s="39">
        <v>6</v>
      </c>
      <c r="E11" s="36">
        <v>39</v>
      </c>
      <c r="F11" s="40">
        <v>38</v>
      </c>
      <c r="G11" s="165">
        <f t="shared" si="0"/>
        <v>77</v>
      </c>
      <c r="H11" s="21">
        <f t="shared" si="1"/>
        <v>71</v>
      </c>
      <c r="I11" s="27" t="s">
        <v>16</v>
      </c>
      <c r="K11" s="24">
        <f t="shared" si="2"/>
        <v>35</v>
      </c>
    </row>
    <row r="12" spans="1:20" ht="20.25" thickBot="1">
      <c r="A12" s="38" t="s">
        <v>96</v>
      </c>
      <c r="B12" s="53" t="s">
        <v>242</v>
      </c>
      <c r="C12" s="54">
        <v>38609</v>
      </c>
      <c r="D12" s="39">
        <v>10</v>
      </c>
      <c r="E12" s="36">
        <v>47</v>
      </c>
      <c r="F12" s="40">
        <v>39</v>
      </c>
      <c r="G12" s="22">
        <f t="shared" si="0"/>
        <v>86</v>
      </c>
      <c r="H12" s="21">
        <f t="shared" si="1"/>
        <v>76</v>
      </c>
      <c r="K12" s="24">
        <f t="shared" si="2"/>
        <v>34</v>
      </c>
    </row>
    <row r="13" spans="1:20" ht="20.25" thickBot="1">
      <c r="A13" s="38" t="s">
        <v>93</v>
      </c>
      <c r="B13" s="53" t="s">
        <v>240</v>
      </c>
      <c r="C13" s="54">
        <v>38254</v>
      </c>
      <c r="D13" s="39">
        <v>20</v>
      </c>
      <c r="E13" s="36">
        <v>48</v>
      </c>
      <c r="F13" s="40">
        <v>43</v>
      </c>
      <c r="G13" s="22">
        <f t="shared" si="0"/>
        <v>91</v>
      </c>
      <c r="H13" s="196">
        <f t="shared" si="1"/>
        <v>71</v>
      </c>
      <c r="I13" s="31" t="s">
        <v>17</v>
      </c>
      <c r="K13" s="24">
        <f t="shared" si="2"/>
        <v>33</v>
      </c>
    </row>
    <row r="14" spans="1:20" ht="19.5">
      <c r="A14" s="38" t="s">
        <v>94</v>
      </c>
      <c r="B14" s="53" t="s">
        <v>242</v>
      </c>
      <c r="C14" s="54">
        <v>38079</v>
      </c>
      <c r="D14" s="39">
        <v>21</v>
      </c>
      <c r="E14" s="36">
        <v>47</v>
      </c>
      <c r="F14" s="40">
        <v>48</v>
      </c>
      <c r="G14" s="22">
        <f t="shared" si="0"/>
        <v>95</v>
      </c>
      <c r="H14" s="21">
        <f t="shared" si="1"/>
        <v>74</v>
      </c>
      <c r="K14" s="24">
        <f t="shared" si="2"/>
        <v>37.5</v>
      </c>
    </row>
    <row r="15" spans="1:20" ht="20.25" thickBot="1">
      <c r="A15" s="192" t="s">
        <v>95</v>
      </c>
      <c r="B15" s="180" t="s">
        <v>242</v>
      </c>
      <c r="C15" s="181">
        <v>38647</v>
      </c>
      <c r="D15" s="193">
        <v>19</v>
      </c>
      <c r="E15" s="168">
        <v>48</v>
      </c>
      <c r="F15" s="194">
        <v>48</v>
      </c>
      <c r="G15" s="171">
        <f t="shared" si="0"/>
        <v>96</v>
      </c>
      <c r="H15" s="195">
        <f t="shared" si="1"/>
        <v>77</v>
      </c>
      <c r="K15" s="24">
        <f t="shared" si="2"/>
        <v>38.5</v>
      </c>
    </row>
  </sheetData>
  <sortState ref="A10:H15">
    <sortCondition ref="G10:G15"/>
    <sortCondition descending="1" ref="F10:F15"/>
    <sortCondition ref="E10:E15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1" bestFit="1" customWidth="1"/>
    <col min="3" max="3" width="12.42578125" style="11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50" t="str">
        <f>JUV!A1</f>
        <v>MAR DEL PLATA GOLF CLUB</v>
      </c>
      <c r="B1" s="250"/>
      <c r="C1" s="250"/>
      <c r="D1" s="250"/>
      <c r="E1" s="250"/>
      <c r="F1" s="250"/>
      <c r="G1" s="250"/>
      <c r="H1" s="250"/>
    </row>
    <row r="2" spans="1:11" ht="23.25">
      <c r="A2" s="254" t="str">
        <f>JUV!A2</f>
        <v>CANCHA NUEVA</v>
      </c>
      <c r="B2" s="254"/>
      <c r="C2" s="254"/>
      <c r="D2" s="254"/>
      <c r="E2" s="254"/>
      <c r="F2" s="254"/>
      <c r="G2" s="254"/>
      <c r="H2" s="254"/>
    </row>
    <row r="3" spans="1:11" ht="19.5">
      <c r="A3" s="251" t="s">
        <v>7</v>
      </c>
      <c r="B3" s="251"/>
      <c r="C3" s="251"/>
      <c r="D3" s="251"/>
      <c r="E3" s="251"/>
      <c r="F3" s="251"/>
      <c r="G3" s="251"/>
      <c r="H3" s="251"/>
    </row>
    <row r="4" spans="1:11" ht="26.25">
      <c r="A4" s="252" t="s">
        <v>11</v>
      </c>
      <c r="B4" s="252"/>
      <c r="C4" s="252"/>
      <c r="D4" s="252"/>
      <c r="E4" s="252"/>
      <c r="F4" s="252"/>
      <c r="G4" s="252"/>
      <c r="H4" s="252"/>
    </row>
    <row r="5" spans="1:11" ht="19.5">
      <c r="A5" s="253" t="str">
        <f>JUV!A5</f>
        <v>DOS VUELTAS DE 9 HOYOS MEDAL PLAY</v>
      </c>
      <c r="B5" s="253"/>
      <c r="C5" s="253"/>
      <c r="D5" s="253"/>
      <c r="E5" s="253"/>
      <c r="F5" s="253"/>
      <c r="G5" s="253"/>
      <c r="H5" s="253"/>
    </row>
    <row r="6" spans="1:11" ht="20.25" thickBot="1">
      <c r="A6" s="246" t="str">
        <f>JUV!A6</f>
        <v>DOMINGO 28 DE NOVIEMBRE DE 2021</v>
      </c>
      <c r="B6" s="246"/>
      <c r="C6" s="246"/>
      <c r="D6" s="246"/>
      <c r="E6" s="246"/>
      <c r="F6" s="246"/>
      <c r="G6" s="246"/>
      <c r="H6" s="246"/>
    </row>
    <row r="7" spans="1:11" ht="20.25" thickBot="1">
      <c r="A7" s="243" t="s">
        <v>35</v>
      </c>
      <c r="B7" s="244"/>
      <c r="C7" s="244"/>
      <c r="D7" s="244"/>
      <c r="E7" s="244"/>
      <c r="F7" s="244"/>
      <c r="G7" s="244"/>
      <c r="H7" s="245"/>
    </row>
    <row r="8" spans="1:11" s="3" customFormat="1" ht="20.25" thickBot="1">
      <c r="A8" s="4" t="s">
        <v>0</v>
      </c>
      <c r="B8" s="8" t="s">
        <v>9</v>
      </c>
      <c r="C8" s="8" t="s">
        <v>21</v>
      </c>
      <c r="D8" s="4" t="s">
        <v>1</v>
      </c>
      <c r="E8" s="4" t="s">
        <v>2</v>
      </c>
      <c r="F8" s="19" t="s">
        <v>3</v>
      </c>
      <c r="G8" s="18" t="s">
        <v>4</v>
      </c>
      <c r="H8" s="20" t="s">
        <v>5</v>
      </c>
      <c r="K8" s="65" t="s">
        <v>31</v>
      </c>
    </row>
    <row r="9" spans="1:11" ht="20.25" thickBot="1">
      <c r="A9" s="38" t="s">
        <v>91</v>
      </c>
      <c r="B9" s="53" t="s">
        <v>240</v>
      </c>
      <c r="C9" s="54">
        <v>38884</v>
      </c>
      <c r="D9" s="39">
        <v>1</v>
      </c>
      <c r="E9" s="36">
        <v>34</v>
      </c>
      <c r="F9" s="40">
        <v>34</v>
      </c>
      <c r="G9" s="165">
        <f t="shared" ref="G9:G21" si="0">SUM(E9:F9)</f>
        <v>68</v>
      </c>
      <c r="H9" s="21">
        <f t="shared" ref="H9:H21" si="1">SUM(G9-D9)</f>
        <v>67</v>
      </c>
      <c r="I9" s="27" t="s">
        <v>15</v>
      </c>
      <c r="K9" s="24">
        <f t="shared" ref="K9:K20" si="2">(F9-D9*0.5)</f>
        <v>33.5</v>
      </c>
    </row>
    <row r="10" spans="1:11" ht="20.25" thickBot="1">
      <c r="A10" s="38" t="s">
        <v>90</v>
      </c>
      <c r="B10" s="53" t="s">
        <v>242</v>
      </c>
      <c r="C10" s="54">
        <v>38833</v>
      </c>
      <c r="D10" s="39">
        <v>2</v>
      </c>
      <c r="E10" s="36">
        <v>36</v>
      </c>
      <c r="F10" s="40">
        <v>34</v>
      </c>
      <c r="G10" s="165">
        <f t="shared" si="0"/>
        <v>70</v>
      </c>
      <c r="H10" s="21">
        <f t="shared" si="1"/>
        <v>68</v>
      </c>
      <c r="I10" s="27" t="s">
        <v>16</v>
      </c>
      <c r="K10" s="24">
        <f t="shared" si="2"/>
        <v>33</v>
      </c>
    </row>
    <row r="11" spans="1:11" ht="19.5">
      <c r="A11" s="38" t="s">
        <v>85</v>
      </c>
      <c r="B11" s="53" t="s">
        <v>241</v>
      </c>
      <c r="C11" s="54">
        <v>39257</v>
      </c>
      <c r="D11" s="39">
        <v>6</v>
      </c>
      <c r="E11" s="36">
        <v>36</v>
      </c>
      <c r="F11" s="40">
        <v>36</v>
      </c>
      <c r="G11" s="22">
        <f t="shared" si="0"/>
        <v>72</v>
      </c>
      <c r="H11" s="21">
        <f t="shared" si="1"/>
        <v>66</v>
      </c>
      <c r="K11" s="24">
        <f t="shared" si="2"/>
        <v>33</v>
      </c>
    </row>
    <row r="12" spans="1:11" ht="19.5">
      <c r="A12" s="38" t="s">
        <v>88</v>
      </c>
      <c r="B12" s="53" t="s">
        <v>244</v>
      </c>
      <c r="C12" s="54">
        <v>38888</v>
      </c>
      <c r="D12" s="39">
        <v>4</v>
      </c>
      <c r="E12" s="36">
        <v>35</v>
      </c>
      <c r="F12" s="40">
        <v>38</v>
      </c>
      <c r="G12" s="22">
        <f t="shared" si="0"/>
        <v>73</v>
      </c>
      <c r="H12" s="21">
        <f t="shared" si="1"/>
        <v>69</v>
      </c>
      <c r="K12" s="24">
        <f t="shared" si="2"/>
        <v>36</v>
      </c>
    </row>
    <row r="13" spans="1:11" ht="19.5">
      <c r="A13" s="38" t="s">
        <v>86</v>
      </c>
      <c r="B13" s="53" t="s">
        <v>245</v>
      </c>
      <c r="C13" s="54">
        <v>39044</v>
      </c>
      <c r="D13" s="39">
        <v>6</v>
      </c>
      <c r="E13" s="36">
        <v>42</v>
      </c>
      <c r="F13" s="40">
        <v>37</v>
      </c>
      <c r="G13" s="22">
        <f t="shared" si="0"/>
        <v>79</v>
      </c>
      <c r="H13" s="21">
        <f t="shared" si="1"/>
        <v>73</v>
      </c>
      <c r="K13" s="24">
        <f t="shared" si="2"/>
        <v>34</v>
      </c>
    </row>
    <row r="14" spans="1:11" ht="19.5">
      <c r="A14" s="38" t="s">
        <v>87</v>
      </c>
      <c r="B14" s="53" t="s">
        <v>242</v>
      </c>
      <c r="C14" s="54">
        <v>38792</v>
      </c>
      <c r="D14" s="39">
        <v>5</v>
      </c>
      <c r="E14" s="36">
        <v>41</v>
      </c>
      <c r="F14" s="40">
        <v>39</v>
      </c>
      <c r="G14" s="22">
        <f t="shared" si="0"/>
        <v>80</v>
      </c>
      <c r="H14" s="21">
        <f t="shared" si="1"/>
        <v>75</v>
      </c>
      <c r="K14" s="24">
        <f t="shared" si="2"/>
        <v>36.5</v>
      </c>
    </row>
    <row r="15" spans="1:11" ht="19.5">
      <c r="A15" s="38" t="s">
        <v>84</v>
      </c>
      <c r="B15" s="53" t="s">
        <v>242</v>
      </c>
      <c r="C15" s="54">
        <v>39205</v>
      </c>
      <c r="D15" s="39">
        <v>13</v>
      </c>
      <c r="E15" s="36">
        <v>41</v>
      </c>
      <c r="F15" s="40">
        <v>41</v>
      </c>
      <c r="G15" s="22">
        <f t="shared" si="0"/>
        <v>82</v>
      </c>
      <c r="H15" s="21">
        <f t="shared" si="1"/>
        <v>69</v>
      </c>
      <c r="K15" s="24">
        <f t="shared" si="2"/>
        <v>34.5</v>
      </c>
    </row>
    <row r="16" spans="1:11" ht="20.25" thickBot="1">
      <c r="A16" s="38" t="s">
        <v>89</v>
      </c>
      <c r="B16" s="53" t="s">
        <v>244</v>
      </c>
      <c r="C16" s="54">
        <v>39105</v>
      </c>
      <c r="D16" s="39">
        <v>5</v>
      </c>
      <c r="E16" s="36">
        <v>42</v>
      </c>
      <c r="F16" s="40">
        <v>43</v>
      </c>
      <c r="G16" s="22">
        <f t="shared" si="0"/>
        <v>85</v>
      </c>
      <c r="H16" s="21">
        <f t="shared" si="1"/>
        <v>80</v>
      </c>
      <c r="K16" s="24">
        <f t="shared" si="2"/>
        <v>40.5</v>
      </c>
    </row>
    <row r="17" spans="1:11" ht="20.25" thickBot="1">
      <c r="A17" s="38" t="s">
        <v>83</v>
      </c>
      <c r="B17" s="53" t="s">
        <v>240</v>
      </c>
      <c r="C17" s="54">
        <v>39183</v>
      </c>
      <c r="D17" s="39">
        <v>22</v>
      </c>
      <c r="E17" s="36">
        <v>43</v>
      </c>
      <c r="F17" s="40">
        <v>44</v>
      </c>
      <c r="G17" s="22">
        <f t="shared" si="0"/>
        <v>87</v>
      </c>
      <c r="H17" s="196">
        <f t="shared" si="1"/>
        <v>65</v>
      </c>
      <c r="I17" s="31" t="s">
        <v>18</v>
      </c>
      <c r="K17" s="24">
        <f t="shared" si="2"/>
        <v>33</v>
      </c>
    </row>
    <row r="18" spans="1:11" ht="19.5">
      <c r="A18" s="38" t="s">
        <v>82</v>
      </c>
      <c r="B18" s="53" t="s">
        <v>238</v>
      </c>
      <c r="C18" s="54">
        <v>38873</v>
      </c>
      <c r="D18" s="39">
        <v>14</v>
      </c>
      <c r="E18" s="36">
        <v>43</v>
      </c>
      <c r="F18" s="40">
        <v>48</v>
      </c>
      <c r="G18" s="22">
        <f t="shared" si="0"/>
        <v>91</v>
      </c>
      <c r="H18" s="21">
        <f t="shared" si="1"/>
        <v>77</v>
      </c>
      <c r="K18" s="24">
        <f t="shared" si="2"/>
        <v>41</v>
      </c>
    </row>
    <row r="19" spans="1:11" ht="19.5">
      <c r="A19" s="38" t="s">
        <v>80</v>
      </c>
      <c r="B19" s="53" t="s">
        <v>43</v>
      </c>
      <c r="C19" s="54">
        <v>39213</v>
      </c>
      <c r="D19" s="39">
        <v>19</v>
      </c>
      <c r="E19" s="36">
        <v>50</v>
      </c>
      <c r="F19" s="40">
        <v>46</v>
      </c>
      <c r="G19" s="22">
        <f t="shared" si="0"/>
        <v>96</v>
      </c>
      <c r="H19" s="21">
        <f t="shared" si="1"/>
        <v>77</v>
      </c>
      <c r="K19" s="24">
        <f t="shared" si="2"/>
        <v>36.5</v>
      </c>
    </row>
    <row r="20" spans="1:11" ht="20.25" thickBot="1">
      <c r="A20" s="38" t="s">
        <v>81</v>
      </c>
      <c r="B20" s="53" t="s">
        <v>242</v>
      </c>
      <c r="C20" s="54">
        <v>38848</v>
      </c>
      <c r="D20" s="39">
        <v>19</v>
      </c>
      <c r="E20" s="36">
        <v>46</v>
      </c>
      <c r="F20" s="40">
        <v>51</v>
      </c>
      <c r="G20" s="22">
        <f t="shared" si="0"/>
        <v>97</v>
      </c>
      <c r="H20" s="21">
        <f t="shared" si="1"/>
        <v>78</v>
      </c>
      <c r="K20" s="24">
        <f t="shared" si="2"/>
        <v>41.5</v>
      </c>
    </row>
    <row r="21" spans="1:11" ht="20.25" thickBot="1">
      <c r="A21" s="192" t="s">
        <v>247</v>
      </c>
      <c r="B21" s="180" t="s">
        <v>240</v>
      </c>
      <c r="C21" s="181">
        <v>39011</v>
      </c>
      <c r="D21" s="193">
        <v>45</v>
      </c>
      <c r="E21" s="168">
        <v>56</v>
      </c>
      <c r="F21" s="194">
        <v>48</v>
      </c>
      <c r="G21" s="171">
        <f t="shared" si="0"/>
        <v>104</v>
      </c>
      <c r="H21" s="197">
        <f t="shared" si="1"/>
        <v>59</v>
      </c>
      <c r="I21" s="31" t="s">
        <v>17</v>
      </c>
    </row>
    <row r="22" spans="1:11" ht="9.75" customHeight="1" thickBot="1">
      <c r="B22" s="1"/>
      <c r="C22" s="1"/>
      <c r="D22" s="1"/>
      <c r="E22" s="1"/>
      <c r="F22" s="1"/>
      <c r="G22" s="1"/>
      <c r="H22" s="1"/>
    </row>
    <row r="23" spans="1:11" ht="20.25" thickBot="1">
      <c r="A23" s="243" t="s">
        <v>250</v>
      </c>
      <c r="B23" s="244"/>
      <c r="C23" s="244"/>
      <c r="D23" s="244"/>
      <c r="E23" s="244"/>
      <c r="F23" s="244"/>
      <c r="G23" s="244"/>
      <c r="H23" s="245"/>
    </row>
    <row r="24" spans="1:11" ht="20.25" thickBot="1">
      <c r="A24" s="4" t="s">
        <v>6</v>
      </c>
      <c r="B24" s="8" t="s">
        <v>9</v>
      </c>
      <c r="C24" s="8" t="s">
        <v>21</v>
      </c>
      <c r="D24" s="4" t="s">
        <v>1</v>
      </c>
      <c r="E24" s="4" t="s">
        <v>2</v>
      </c>
      <c r="F24" s="19" t="s">
        <v>3</v>
      </c>
      <c r="G24" s="18" t="s">
        <v>4</v>
      </c>
      <c r="H24" s="20" t="s">
        <v>5</v>
      </c>
      <c r="K24" s="65" t="s">
        <v>31</v>
      </c>
    </row>
    <row r="25" spans="1:11" ht="20.25" thickBot="1">
      <c r="A25" s="38" t="s">
        <v>117</v>
      </c>
      <c r="B25" s="53" t="s">
        <v>241</v>
      </c>
      <c r="C25" s="54">
        <v>38873</v>
      </c>
      <c r="D25" s="39">
        <v>2</v>
      </c>
      <c r="E25" s="36">
        <v>39</v>
      </c>
      <c r="F25" s="40">
        <v>36</v>
      </c>
      <c r="G25" s="165">
        <f>SUM(E25:F25)</f>
        <v>75</v>
      </c>
      <c r="H25" s="21">
        <f>SUM(G25-D25)</f>
        <v>73</v>
      </c>
      <c r="I25" s="27" t="s">
        <v>15</v>
      </c>
      <c r="K25" s="24">
        <f t="shared" ref="K25:K42" si="3">(F25-D25*0.5)</f>
        <v>35</v>
      </c>
    </row>
    <row r="26" spans="1:11" ht="20.25" thickBot="1">
      <c r="A26" s="38" t="s">
        <v>118</v>
      </c>
      <c r="B26" s="53" t="s">
        <v>241</v>
      </c>
      <c r="C26" s="54">
        <v>38986</v>
      </c>
      <c r="D26" s="39">
        <v>-1</v>
      </c>
      <c r="E26" s="36">
        <v>37</v>
      </c>
      <c r="F26" s="40">
        <v>40</v>
      </c>
      <c r="G26" s="165">
        <f>SUM(E26:F26)</f>
        <v>77</v>
      </c>
      <c r="H26" s="21">
        <f>SUM(G26-D26)</f>
        <v>78</v>
      </c>
      <c r="I26" s="27" t="s">
        <v>16</v>
      </c>
      <c r="K26" s="24">
        <f t="shared" si="3"/>
        <v>40.5</v>
      </c>
    </row>
    <row r="27" spans="1:11" ht="19.5">
      <c r="A27" s="38" t="s">
        <v>120</v>
      </c>
      <c r="B27" s="53" t="s">
        <v>243</v>
      </c>
      <c r="C27" s="54">
        <v>38887</v>
      </c>
      <c r="D27" s="39">
        <v>10</v>
      </c>
      <c r="E27" s="36">
        <v>41</v>
      </c>
      <c r="F27" s="40">
        <v>38</v>
      </c>
      <c r="G27" s="22">
        <f t="shared" ref="G25:G41" si="4">SUM(E27:F27)</f>
        <v>79</v>
      </c>
      <c r="H27" s="21">
        <f t="shared" ref="H25:H41" si="5">SUM(G27-D27)</f>
        <v>69</v>
      </c>
      <c r="K27" s="24">
        <f t="shared" si="3"/>
        <v>33</v>
      </c>
    </row>
    <row r="28" spans="1:11" ht="19.5">
      <c r="A28" s="38" t="s">
        <v>121</v>
      </c>
      <c r="B28" s="53" t="s">
        <v>242</v>
      </c>
      <c r="C28" s="54">
        <v>38803</v>
      </c>
      <c r="D28" s="39">
        <v>7</v>
      </c>
      <c r="E28" s="36">
        <v>39</v>
      </c>
      <c r="F28" s="40">
        <v>41</v>
      </c>
      <c r="G28" s="22">
        <f t="shared" si="4"/>
        <v>80</v>
      </c>
      <c r="H28" s="21">
        <f t="shared" si="5"/>
        <v>73</v>
      </c>
      <c r="K28" s="24">
        <f t="shared" si="3"/>
        <v>37.5</v>
      </c>
    </row>
    <row r="29" spans="1:11" ht="19.5">
      <c r="A29" s="38" t="s">
        <v>123</v>
      </c>
      <c r="B29" s="53" t="s">
        <v>242</v>
      </c>
      <c r="C29" s="54">
        <v>39932</v>
      </c>
      <c r="D29" s="39">
        <v>15</v>
      </c>
      <c r="E29" s="36">
        <v>45</v>
      </c>
      <c r="F29" s="40">
        <v>39</v>
      </c>
      <c r="G29" s="22">
        <f t="shared" si="4"/>
        <v>84</v>
      </c>
      <c r="H29" s="21">
        <f t="shared" si="5"/>
        <v>69</v>
      </c>
      <c r="K29" s="24">
        <f t="shared" si="3"/>
        <v>31.5</v>
      </c>
    </row>
    <row r="30" spans="1:11" ht="19.5">
      <c r="A30" s="38" t="s">
        <v>116</v>
      </c>
      <c r="B30" s="53" t="s">
        <v>242</v>
      </c>
      <c r="C30" s="54">
        <v>38821</v>
      </c>
      <c r="D30" s="39">
        <v>5</v>
      </c>
      <c r="E30" s="36">
        <v>44</v>
      </c>
      <c r="F30" s="40">
        <v>41</v>
      </c>
      <c r="G30" s="22">
        <f t="shared" si="4"/>
        <v>85</v>
      </c>
      <c r="H30" s="21">
        <f t="shared" si="5"/>
        <v>80</v>
      </c>
      <c r="K30" s="24">
        <f t="shared" si="3"/>
        <v>38.5</v>
      </c>
    </row>
    <row r="31" spans="1:11" ht="19.5">
      <c r="A31" s="38" t="s">
        <v>124</v>
      </c>
      <c r="B31" s="53" t="s">
        <v>244</v>
      </c>
      <c r="C31" s="54">
        <v>38885</v>
      </c>
      <c r="D31" s="39">
        <v>15</v>
      </c>
      <c r="E31" s="36">
        <v>44</v>
      </c>
      <c r="F31" s="40">
        <v>46</v>
      </c>
      <c r="G31" s="22">
        <f t="shared" si="4"/>
        <v>90</v>
      </c>
      <c r="H31" s="21">
        <f t="shared" si="5"/>
        <v>75</v>
      </c>
      <c r="K31" s="24">
        <f t="shared" si="3"/>
        <v>38.5</v>
      </c>
    </row>
    <row r="32" spans="1:11" ht="19.5">
      <c r="A32" s="38" t="s">
        <v>126</v>
      </c>
      <c r="B32" s="53" t="s">
        <v>241</v>
      </c>
      <c r="C32" s="54">
        <v>39591</v>
      </c>
      <c r="D32" s="39">
        <v>24</v>
      </c>
      <c r="E32" s="36">
        <v>44</v>
      </c>
      <c r="F32" s="40">
        <v>49</v>
      </c>
      <c r="G32" s="22">
        <f t="shared" si="4"/>
        <v>93</v>
      </c>
      <c r="H32" s="21">
        <f t="shared" si="5"/>
        <v>69</v>
      </c>
      <c r="K32" s="24">
        <f t="shared" si="3"/>
        <v>37</v>
      </c>
    </row>
    <row r="33" spans="1:11" ht="19.5">
      <c r="A33" s="38" t="s">
        <v>127</v>
      </c>
      <c r="B33" s="53" t="s">
        <v>240</v>
      </c>
      <c r="C33" s="54">
        <v>39142</v>
      </c>
      <c r="D33" s="39">
        <v>24</v>
      </c>
      <c r="E33" s="36">
        <v>49</v>
      </c>
      <c r="F33" s="40">
        <v>48</v>
      </c>
      <c r="G33" s="22">
        <f t="shared" si="4"/>
        <v>97</v>
      </c>
      <c r="H33" s="21">
        <f t="shared" si="5"/>
        <v>73</v>
      </c>
      <c r="K33" s="24">
        <f t="shared" si="3"/>
        <v>36</v>
      </c>
    </row>
    <row r="34" spans="1:11" ht="19.5">
      <c r="A34" s="164" t="s">
        <v>132</v>
      </c>
      <c r="B34" s="53" t="s">
        <v>241</v>
      </c>
      <c r="C34" s="54">
        <v>40056</v>
      </c>
      <c r="D34" s="39">
        <v>0</v>
      </c>
      <c r="E34" s="36">
        <v>51</v>
      </c>
      <c r="F34" s="40">
        <v>52</v>
      </c>
      <c r="G34" s="22">
        <f t="shared" si="4"/>
        <v>103</v>
      </c>
      <c r="H34" s="21">
        <f t="shared" si="5"/>
        <v>103</v>
      </c>
      <c r="K34" s="24">
        <f t="shared" si="3"/>
        <v>52</v>
      </c>
    </row>
    <row r="35" spans="1:11" ht="20.25" thickBot="1">
      <c r="A35" s="164" t="s">
        <v>119</v>
      </c>
      <c r="B35" s="53" t="s">
        <v>241</v>
      </c>
      <c r="C35" s="54">
        <v>39869</v>
      </c>
      <c r="D35" s="39">
        <v>35</v>
      </c>
      <c r="E35" s="36">
        <v>55</v>
      </c>
      <c r="F35" s="40">
        <v>50</v>
      </c>
      <c r="G35" s="22">
        <f t="shared" si="4"/>
        <v>105</v>
      </c>
      <c r="H35" s="21">
        <f t="shared" si="5"/>
        <v>70</v>
      </c>
      <c r="K35" s="24">
        <f t="shared" si="3"/>
        <v>32.5</v>
      </c>
    </row>
    <row r="36" spans="1:11" ht="20.25" thickBot="1">
      <c r="A36" s="38" t="s">
        <v>130</v>
      </c>
      <c r="B36" s="53" t="s">
        <v>242</v>
      </c>
      <c r="C36" s="54">
        <v>39425</v>
      </c>
      <c r="D36" s="39">
        <v>55</v>
      </c>
      <c r="E36" s="36">
        <v>59</v>
      </c>
      <c r="F36" s="40">
        <v>55</v>
      </c>
      <c r="G36" s="22">
        <f t="shared" si="4"/>
        <v>114</v>
      </c>
      <c r="H36" s="21">
        <f t="shared" si="5"/>
        <v>59</v>
      </c>
      <c r="I36" s="31" t="s">
        <v>17</v>
      </c>
      <c r="K36" s="24">
        <f t="shared" si="3"/>
        <v>27.5</v>
      </c>
    </row>
    <row r="37" spans="1:11" ht="19.5">
      <c r="A37" s="164" t="s">
        <v>128</v>
      </c>
      <c r="B37" s="53" t="s">
        <v>240</v>
      </c>
      <c r="C37" s="54">
        <v>39631</v>
      </c>
      <c r="D37" s="39">
        <v>31</v>
      </c>
      <c r="E37" s="36">
        <v>57</v>
      </c>
      <c r="F37" s="40">
        <v>57</v>
      </c>
      <c r="G37" s="22">
        <f t="shared" si="4"/>
        <v>114</v>
      </c>
      <c r="H37" s="21">
        <f t="shared" si="5"/>
        <v>83</v>
      </c>
      <c r="K37" s="24">
        <f t="shared" si="3"/>
        <v>41.5</v>
      </c>
    </row>
    <row r="38" spans="1:11" ht="19.5">
      <c r="A38" s="164" t="s">
        <v>122</v>
      </c>
      <c r="B38" s="53" t="s">
        <v>244</v>
      </c>
      <c r="C38" s="54">
        <v>39930</v>
      </c>
      <c r="D38" s="39">
        <v>51</v>
      </c>
      <c r="E38" s="36">
        <v>55</v>
      </c>
      <c r="F38" s="40">
        <v>60</v>
      </c>
      <c r="G38" s="22">
        <f t="shared" si="4"/>
        <v>115</v>
      </c>
      <c r="H38" s="21">
        <f t="shared" si="5"/>
        <v>64</v>
      </c>
      <c r="K38" s="24">
        <f t="shared" si="3"/>
        <v>34.5</v>
      </c>
    </row>
    <row r="39" spans="1:11" ht="19.5">
      <c r="A39" s="164" t="s">
        <v>133</v>
      </c>
      <c r="B39" s="53" t="s">
        <v>241</v>
      </c>
      <c r="C39" s="54">
        <v>40130</v>
      </c>
      <c r="D39" s="39">
        <v>0</v>
      </c>
      <c r="E39" s="36">
        <v>66</v>
      </c>
      <c r="F39" s="40">
        <v>52</v>
      </c>
      <c r="G39" s="22">
        <f t="shared" si="4"/>
        <v>118</v>
      </c>
      <c r="H39" s="21">
        <f t="shared" si="5"/>
        <v>118</v>
      </c>
      <c r="K39" s="24">
        <f t="shared" si="3"/>
        <v>52</v>
      </c>
    </row>
    <row r="40" spans="1:11" ht="19.5">
      <c r="A40" s="164" t="s">
        <v>131</v>
      </c>
      <c r="B40" s="53" t="s">
        <v>43</v>
      </c>
      <c r="C40" s="54">
        <v>39853</v>
      </c>
      <c r="D40" s="39">
        <v>28</v>
      </c>
      <c r="E40" s="36">
        <v>68</v>
      </c>
      <c r="F40" s="40">
        <v>59</v>
      </c>
      <c r="G40" s="22">
        <f t="shared" si="4"/>
        <v>127</v>
      </c>
      <c r="H40" s="21">
        <f t="shared" si="5"/>
        <v>99</v>
      </c>
      <c r="K40" s="24">
        <f t="shared" si="3"/>
        <v>45</v>
      </c>
    </row>
    <row r="41" spans="1:11" ht="19.5">
      <c r="A41" s="164" t="s">
        <v>129</v>
      </c>
      <c r="B41" s="53" t="s">
        <v>239</v>
      </c>
      <c r="C41" s="54">
        <v>39580</v>
      </c>
      <c r="D41" s="39">
        <v>55</v>
      </c>
      <c r="E41" s="36">
        <v>70</v>
      </c>
      <c r="F41" s="40">
        <v>72</v>
      </c>
      <c r="G41" s="22">
        <f t="shared" si="4"/>
        <v>142</v>
      </c>
      <c r="H41" s="21">
        <f t="shared" si="5"/>
        <v>87</v>
      </c>
      <c r="K41" s="24">
        <f t="shared" si="3"/>
        <v>44.5</v>
      </c>
    </row>
    <row r="42" spans="1:11" ht="20.25" thickBot="1">
      <c r="A42" s="200" t="s">
        <v>125</v>
      </c>
      <c r="B42" s="180" t="s">
        <v>43</v>
      </c>
      <c r="C42" s="181">
        <v>39750</v>
      </c>
      <c r="D42" s="193" t="s">
        <v>5</v>
      </c>
      <c r="E42" s="168" t="s">
        <v>268</v>
      </c>
      <c r="F42" s="194" t="s">
        <v>38</v>
      </c>
      <c r="G42" s="185" t="s">
        <v>10</v>
      </c>
      <c r="H42" s="186" t="s">
        <v>10</v>
      </c>
      <c r="K42" s="24" t="e">
        <f t="shared" si="3"/>
        <v>#VALUE!</v>
      </c>
    </row>
  </sheetData>
  <sortState ref="A25:H26">
    <sortCondition ref="G25:G26"/>
    <sortCondition ref="F25:F26"/>
    <sortCondition ref="E25:E26"/>
  </sortState>
  <mergeCells count="8">
    <mergeCell ref="A23:H23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4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50" t="str">
        <f>JUV!A1</f>
        <v>MAR DEL PLATA GOLF CLUB</v>
      </c>
      <c r="B1" s="250"/>
      <c r="C1" s="250"/>
      <c r="D1" s="250"/>
      <c r="E1" s="250"/>
      <c r="F1" s="250"/>
      <c r="G1" s="250"/>
      <c r="H1" s="250"/>
    </row>
    <row r="2" spans="1:11" ht="23.25">
      <c r="A2" s="254" t="str">
        <f>JUV!A2</f>
        <v>CANCHA NUEVA</v>
      </c>
      <c r="B2" s="254"/>
      <c r="C2" s="254"/>
      <c r="D2" s="254"/>
      <c r="E2" s="254"/>
      <c r="F2" s="254"/>
      <c r="G2" s="254"/>
      <c r="H2" s="254"/>
    </row>
    <row r="3" spans="1:11" ht="19.5">
      <c r="A3" s="251" t="s">
        <v>7</v>
      </c>
      <c r="B3" s="251"/>
      <c r="C3" s="251"/>
      <c r="D3" s="251"/>
      <c r="E3" s="251"/>
      <c r="F3" s="251"/>
      <c r="G3" s="251"/>
      <c r="H3" s="251"/>
    </row>
    <row r="4" spans="1:11" ht="26.25">
      <c r="A4" s="252" t="s">
        <v>11</v>
      </c>
      <c r="B4" s="252"/>
      <c r="C4" s="252"/>
      <c r="D4" s="252"/>
      <c r="E4" s="252"/>
      <c r="F4" s="252"/>
      <c r="G4" s="252"/>
      <c r="H4" s="252"/>
    </row>
    <row r="5" spans="1:11" ht="19.5">
      <c r="A5" s="253" t="str">
        <f>JUV!A5</f>
        <v>DOS VUELTAS DE 9 HOYOS MEDAL PLAY</v>
      </c>
      <c r="B5" s="253"/>
      <c r="C5" s="253"/>
      <c r="D5" s="253"/>
      <c r="E5" s="253"/>
      <c r="F5" s="253"/>
      <c r="G5" s="253"/>
      <c r="H5" s="253"/>
    </row>
    <row r="6" spans="1:11" ht="19.5">
      <c r="A6" s="246" t="str">
        <f>JUV!A6</f>
        <v>DOMINGO 28 DE NOVIEMBRE DE 2021</v>
      </c>
      <c r="B6" s="246"/>
      <c r="C6" s="246"/>
      <c r="D6" s="246"/>
      <c r="E6" s="246"/>
      <c r="F6" s="246"/>
      <c r="G6" s="246"/>
      <c r="H6" s="246"/>
    </row>
    <row r="7" spans="1:11" ht="20.25" thickBot="1">
      <c r="A7" s="255" t="s">
        <v>24</v>
      </c>
      <c r="B7" s="255"/>
      <c r="C7" s="255"/>
      <c r="D7" s="255"/>
      <c r="E7" s="255"/>
      <c r="F7" s="255"/>
      <c r="G7" s="255"/>
      <c r="H7" s="255"/>
    </row>
    <row r="8" spans="1:11" ht="20.25" thickBot="1">
      <c r="A8" s="243" t="s">
        <v>49</v>
      </c>
      <c r="B8" s="244"/>
      <c r="C8" s="244"/>
      <c r="D8" s="244"/>
      <c r="E8" s="244"/>
      <c r="F8" s="244"/>
      <c r="G8" s="244"/>
      <c r="H8" s="245"/>
    </row>
    <row r="9" spans="1:11" s="94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5" t="s">
        <v>31</v>
      </c>
    </row>
    <row r="10" spans="1:11" s="3" customFormat="1" ht="20.25" thickBot="1">
      <c r="A10" s="38" t="s">
        <v>77</v>
      </c>
      <c r="B10" s="53" t="s">
        <v>240</v>
      </c>
      <c r="C10" s="54">
        <v>39689</v>
      </c>
      <c r="D10" s="39">
        <v>9</v>
      </c>
      <c r="E10" s="36">
        <v>40</v>
      </c>
      <c r="F10" s="40">
        <v>36</v>
      </c>
      <c r="G10" s="165">
        <f t="shared" ref="G10:G30" si="0">SUM(E10:F10)</f>
        <v>76</v>
      </c>
      <c r="H10" s="21">
        <f t="shared" ref="H10:H30" si="1">SUM(G10-D10)</f>
        <v>67</v>
      </c>
      <c r="I10" s="27" t="s">
        <v>15</v>
      </c>
      <c r="K10" s="24">
        <f t="shared" ref="K10:K30" si="2">(F10-D10*0.5)</f>
        <v>31.5</v>
      </c>
    </row>
    <row r="11" spans="1:11" ht="20.25" thickBot="1">
      <c r="A11" s="38" t="s">
        <v>76</v>
      </c>
      <c r="B11" s="53" t="s">
        <v>238</v>
      </c>
      <c r="C11" s="54">
        <v>39469</v>
      </c>
      <c r="D11" s="39">
        <v>5</v>
      </c>
      <c r="E11" s="36">
        <v>40</v>
      </c>
      <c r="F11" s="40">
        <v>39</v>
      </c>
      <c r="G11" s="165">
        <f t="shared" si="0"/>
        <v>79</v>
      </c>
      <c r="H11" s="21">
        <f t="shared" si="1"/>
        <v>74</v>
      </c>
      <c r="I11" s="27" t="s">
        <v>16</v>
      </c>
      <c r="K11" s="24">
        <f t="shared" si="2"/>
        <v>36.5</v>
      </c>
    </row>
    <row r="12" spans="1:11" ht="19.5">
      <c r="A12" s="38" t="s">
        <v>78</v>
      </c>
      <c r="B12" s="53" t="s">
        <v>242</v>
      </c>
      <c r="C12" s="54">
        <v>39770</v>
      </c>
      <c r="D12" s="39">
        <v>7</v>
      </c>
      <c r="E12" s="36">
        <v>41</v>
      </c>
      <c r="F12" s="40">
        <v>39</v>
      </c>
      <c r="G12" s="22">
        <f t="shared" si="0"/>
        <v>80</v>
      </c>
      <c r="H12" s="21">
        <f t="shared" si="1"/>
        <v>73</v>
      </c>
      <c r="K12" s="24">
        <f t="shared" si="2"/>
        <v>35.5</v>
      </c>
    </row>
    <row r="13" spans="1:11" ht="20.25" thickBot="1">
      <c r="A13" s="163" t="s">
        <v>73</v>
      </c>
      <c r="B13" s="53" t="s">
        <v>240</v>
      </c>
      <c r="C13" s="54">
        <v>39819</v>
      </c>
      <c r="D13" s="39">
        <v>22</v>
      </c>
      <c r="E13" s="36">
        <v>37</v>
      </c>
      <c r="F13" s="40">
        <v>44</v>
      </c>
      <c r="G13" s="22">
        <f t="shared" si="0"/>
        <v>81</v>
      </c>
      <c r="H13" s="21">
        <f t="shared" si="1"/>
        <v>59</v>
      </c>
      <c r="K13" s="24">
        <f t="shared" si="2"/>
        <v>33</v>
      </c>
    </row>
    <row r="14" spans="1:11" ht="20.25" thickBot="1">
      <c r="A14" s="38" t="s">
        <v>74</v>
      </c>
      <c r="B14" s="53" t="s">
        <v>238</v>
      </c>
      <c r="C14" s="54">
        <v>39791</v>
      </c>
      <c r="D14" s="39">
        <v>10</v>
      </c>
      <c r="E14" s="36">
        <v>40</v>
      </c>
      <c r="F14" s="40">
        <v>41</v>
      </c>
      <c r="G14" s="22">
        <f t="shared" si="0"/>
        <v>81</v>
      </c>
      <c r="H14" s="196">
        <f t="shared" si="1"/>
        <v>71</v>
      </c>
      <c r="I14" s="31" t="s">
        <v>18</v>
      </c>
      <c r="K14" s="24">
        <f t="shared" si="2"/>
        <v>36</v>
      </c>
    </row>
    <row r="15" spans="1:11" ht="19.5">
      <c r="A15" s="38" t="s">
        <v>75</v>
      </c>
      <c r="B15" s="53" t="s">
        <v>243</v>
      </c>
      <c r="C15" s="54">
        <v>40007</v>
      </c>
      <c r="D15" s="39">
        <v>8</v>
      </c>
      <c r="E15" s="36">
        <v>41</v>
      </c>
      <c r="F15" s="40">
        <v>40</v>
      </c>
      <c r="G15" s="22">
        <f t="shared" si="0"/>
        <v>81</v>
      </c>
      <c r="H15" s="21">
        <f t="shared" si="1"/>
        <v>73</v>
      </c>
      <c r="K15" s="24">
        <f t="shared" si="2"/>
        <v>36</v>
      </c>
    </row>
    <row r="16" spans="1:11" ht="20.25" thickBot="1">
      <c r="A16" s="38" t="s">
        <v>72</v>
      </c>
      <c r="B16" s="53" t="s">
        <v>238</v>
      </c>
      <c r="C16" s="54">
        <v>39699</v>
      </c>
      <c r="D16" s="39">
        <v>12</v>
      </c>
      <c r="E16" s="36">
        <v>45</v>
      </c>
      <c r="F16" s="40">
        <v>44</v>
      </c>
      <c r="G16" s="22">
        <f t="shared" si="0"/>
        <v>89</v>
      </c>
      <c r="H16" s="21">
        <f t="shared" si="1"/>
        <v>77</v>
      </c>
      <c r="K16" s="24">
        <f t="shared" si="2"/>
        <v>38</v>
      </c>
    </row>
    <row r="17" spans="1:11" ht="20.25" thickBot="1">
      <c r="A17" s="38" t="s">
        <v>69</v>
      </c>
      <c r="B17" s="53" t="s">
        <v>246</v>
      </c>
      <c r="C17" s="54">
        <v>39643</v>
      </c>
      <c r="D17" s="39">
        <v>29</v>
      </c>
      <c r="E17" s="36">
        <v>48</v>
      </c>
      <c r="F17" s="40">
        <v>46</v>
      </c>
      <c r="G17" s="22">
        <f t="shared" si="0"/>
        <v>94</v>
      </c>
      <c r="H17" s="196">
        <f t="shared" si="1"/>
        <v>65</v>
      </c>
      <c r="I17" s="31" t="s">
        <v>17</v>
      </c>
      <c r="K17" s="24">
        <f t="shared" si="2"/>
        <v>31.5</v>
      </c>
    </row>
    <row r="18" spans="1:11" ht="19.5">
      <c r="A18" s="163" t="s">
        <v>65</v>
      </c>
      <c r="B18" s="53" t="s">
        <v>240</v>
      </c>
      <c r="C18" s="54">
        <v>39994</v>
      </c>
      <c r="D18" s="39">
        <v>26</v>
      </c>
      <c r="E18" s="36">
        <v>48</v>
      </c>
      <c r="F18" s="40">
        <v>47</v>
      </c>
      <c r="G18" s="22">
        <f t="shared" si="0"/>
        <v>95</v>
      </c>
      <c r="H18" s="21">
        <f t="shared" si="1"/>
        <v>69</v>
      </c>
      <c r="K18" s="24">
        <f t="shared" si="2"/>
        <v>34</v>
      </c>
    </row>
    <row r="19" spans="1:11" ht="19.5">
      <c r="A19" s="38" t="s">
        <v>71</v>
      </c>
      <c r="B19" s="53" t="s">
        <v>241</v>
      </c>
      <c r="C19" s="54">
        <v>39531</v>
      </c>
      <c r="D19" s="39">
        <v>17</v>
      </c>
      <c r="E19" s="36">
        <v>52</v>
      </c>
      <c r="F19" s="40">
        <v>47</v>
      </c>
      <c r="G19" s="22">
        <f t="shared" si="0"/>
        <v>99</v>
      </c>
      <c r="H19" s="21">
        <f t="shared" si="1"/>
        <v>82</v>
      </c>
      <c r="K19" s="24">
        <f t="shared" si="2"/>
        <v>38.5</v>
      </c>
    </row>
    <row r="20" spans="1:11" ht="19.5">
      <c r="A20" s="163" t="s">
        <v>67</v>
      </c>
      <c r="B20" s="53" t="s">
        <v>241</v>
      </c>
      <c r="C20" s="54">
        <v>39762</v>
      </c>
      <c r="D20" s="39">
        <v>33</v>
      </c>
      <c r="E20" s="36">
        <v>55</v>
      </c>
      <c r="F20" s="40">
        <v>44</v>
      </c>
      <c r="G20" s="22">
        <f t="shared" si="0"/>
        <v>99</v>
      </c>
      <c r="H20" s="21">
        <f t="shared" si="1"/>
        <v>66</v>
      </c>
      <c r="K20" s="24">
        <f t="shared" si="2"/>
        <v>27.5</v>
      </c>
    </row>
    <row r="21" spans="1:11" ht="19.5">
      <c r="A21" s="163" t="s">
        <v>68</v>
      </c>
      <c r="B21" s="53" t="s">
        <v>241</v>
      </c>
      <c r="C21" s="54">
        <v>40175</v>
      </c>
      <c r="D21" s="39">
        <v>25</v>
      </c>
      <c r="E21" s="36">
        <v>50</v>
      </c>
      <c r="F21" s="40">
        <v>50</v>
      </c>
      <c r="G21" s="22">
        <f t="shared" si="0"/>
        <v>100</v>
      </c>
      <c r="H21" s="21">
        <f t="shared" si="1"/>
        <v>75</v>
      </c>
      <c r="K21" s="24">
        <f t="shared" si="2"/>
        <v>37.5</v>
      </c>
    </row>
    <row r="22" spans="1:11" ht="19.5">
      <c r="A22" s="38" t="s">
        <v>70</v>
      </c>
      <c r="B22" s="53" t="s">
        <v>242</v>
      </c>
      <c r="C22" s="54">
        <v>39785</v>
      </c>
      <c r="D22" s="39">
        <v>26</v>
      </c>
      <c r="E22" s="36">
        <v>51</v>
      </c>
      <c r="F22" s="40">
        <v>50</v>
      </c>
      <c r="G22" s="22">
        <f t="shared" si="0"/>
        <v>101</v>
      </c>
      <c r="H22" s="21">
        <f t="shared" si="1"/>
        <v>75</v>
      </c>
      <c r="K22" s="24">
        <f t="shared" si="2"/>
        <v>37</v>
      </c>
    </row>
    <row r="23" spans="1:11" ht="19.5">
      <c r="A23" s="163" t="s">
        <v>64</v>
      </c>
      <c r="B23" s="53" t="s">
        <v>238</v>
      </c>
      <c r="C23" s="54">
        <v>39774</v>
      </c>
      <c r="D23" s="39">
        <v>34</v>
      </c>
      <c r="E23" s="36">
        <v>53</v>
      </c>
      <c r="F23" s="40">
        <v>49</v>
      </c>
      <c r="G23" s="22">
        <f t="shared" si="0"/>
        <v>102</v>
      </c>
      <c r="H23" s="21">
        <f t="shared" si="1"/>
        <v>68</v>
      </c>
      <c r="K23" s="24">
        <f t="shared" si="2"/>
        <v>32</v>
      </c>
    </row>
    <row r="24" spans="1:11" ht="19.5">
      <c r="A24" s="163" t="s">
        <v>66</v>
      </c>
      <c r="B24" s="53" t="s">
        <v>239</v>
      </c>
      <c r="C24" s="54">
        <v>39777</v>
      </c>
      <c r="D24" s="39">
        <v>36</v>
      </c>
      <c r="E24" s="36">
        <v>49</v>
      </c>
      <c r="F24" s="40">
        <v>54</v>
      </c>
      <c r="G24" s="22">
        <f t="shared" si="0"/>
        <v>103</v>
      </c>
      <c r="H24" s="21">
        <f t="shared" si="1"/>
        <v>67</v>
      </c>
      <c r="K24" s="24">
        <f t="shared" si="2"/>
        <v>36</v>
      </c>
    </row>
    <row r="25" spans="1:11" ht="19.5">
      <c r="A25" s="163" t="s">
        <v>58</v>
      </c>
      <c r="B25" s="53" t="s">
        <v>239</v>
      </c>
      <c r="C25" s="54">
        <v>39806</v>
      </c>
      <c r="D25" s="39">
        <v>46</v>
      </c>
      <c r="E25" s="36">
        <v>48</v>
      </c>
      <c r="F25" s="40">
        <v>57</v>
      </c>
      <c r="G25" s="22">
        <f t="shared" si="0"/>
        <v>105</v>
      </c>
      <c r="H25" s="21">
        <f t="shared" si="1"/>
        <v>59</v>
      </c>
      <c r="K25" s="24">
        <f t="shared" si="2"/>
        <v>34</v>
      </c>
    </row>
    <row r="26" spans="1:11" ht="19.5">
      <c r="A26" s="163" t="s">
        <v>61</v>
      </c>
      <c r="B26" s="53" t="s">
        <v>243</v>
      </c>
      <c r="C26" s="54">
        <v>39913</v>
      </c>
      <c r="D26" s="39">
        <v>46</v>
      </c>
      <c r="E26" s="36">
        <v>52</v>
      </c>
      <c r="F26" s="40">
        <v>54</v>
      </c>
      <c r="G26" s="22">
        <f t="shared" si="0"/>
        <v>106</v>
      </c>
      <c r="H26" s="21">
        <f t="shared" si="1"/>
        <v>60</v>
      </c>
      <c r="K26" s="24">
        <f t="shared" si="2"/>
        <v>31</v>
      </c>
    </row>
    <row r="27" spans="1:11" ht="19.5">
      <c r="A27" s="163" t="s">
        <v>60</v>
      </c>
      <c r="B27" s="53" t="s">
        <v>248</v>
      </c>
      <c r="C27" s="54">
        <v>40021</v>
      </c>
      <c r="D27" s="39">
        <v>46</v>
      </c>
      <c r="E27" s="36">
        <v>58</v>
      </c>
      <c r="F27" s="40">
        <v>58</v>
      </c>
      <c r="G27" s="22">
        <f t="shared" si="0"/>
        <v>116</v>
      </c>
      <c r="H27" s="21">
        <f t="shared" si="1"/>
        <v>70</v>
      </c>
      <c r="K27" s="24">
        <f t="shared" si="2"/>
        <v>35</v>
      </c>
    </row>
    <row r="28" spans="1:11" ht="19.5">
      <c r="A28" s="163" t="s">
        <v>55</v>
      </c>
      <c r="B28" s="53" t="s">
        <v>248</v>
      </c>
      <c r="C28" s="54">
        <v>39751</v>
      </c>
      <c r="D28" s="39">
        <v>0</v>
      </c>
      <c r="E28" s="36">
        <v>58</v>
      </c>
      <c r="F28" s="40">
        <v>63</v>
      </c>
      <c r="G28" s="22">
        <f t="shared" si="0"/>
        <v>121</v>
      </c>
      <c r="H28" s="21">
        <f t="shared" si="1"/>
        <v>121</v>
      </c>
      <c r="K28" s="24">
        <f t="shared" si="2"/>
        <v>63</v>
      </c>
    </row>
    <row r="29" spans="1:11" ht="19.5">
      <c r="A29" s="163" t="s">
        <v>59</v>
      </c>
      <c r="B29" s="53" t="s">
        <v>239</v>
      </c>
      <c r="C29" s="54">
        <v>40045</v>
      </c>
      <c r="D29" s="39">
        <v>46</v>
      </c>
      <c r="E29" s="36">
        <v>58</v>
      </c>
      <c r="F29" s="40">
        <v>67</v>
      </c>
      <c r="G29" s="22">
        <f t="shared" si="0"/>
        <v>125</v>
      </c>
      <c r="H29" s="21">
        <f t="shared" si="1"/>
        <v>79</v>
      </c>
      <c r="K29" s="24">
        <f t="shared" si="2"/>
        <v>44</v>
      </c>
    </row>
    <row r="30" spans="1:11" ht="19.5">
      <c r="A30" s="163" t="s">
        <v>56</v>
      </c>
      <c r="B30" s="53" t="s">
        <v>240</v>
      </c>
      <c r="C30" s="54">
        <v>39767</v>
      </c>
      <c r="D30" s="39">
        <v>0</v>
      </c>
      <c r="E30" s="36">
        <v>65</v>
      </c>
      <c r="F30" s="40">
        <v>68</v>
      </c>
      <c r="G30" s="22">
        <f t="shared" si="0"/>
        <v>133</v>
      </c>
      <c r="H30" s="21">
        <f t="shared" si="1"/>
        <v>133</v>
      </c>
      <c r="K30" s="24">
        <f t="shared" si="2"/>
        <v>68</v>
      </c>
    </row>
    <row r="31" spans="1:11" ht="19.5">
      <c r="A31" s="173" t="s">
        <v>63</v>
      </c>
      <c r="B31" s="53" t="s">
        <v>241</v>
      </c>
      <c r="C31" s="54">
        <v>39521</v>
      </c>
      <c r="D31" s="174" t="s">
        <v>10</v>
      </c>
      <c r="E31" s="175" t="s">
        <v>10</v>
      </c>
      <c r="F31" s="176" t="s">
        <v>10</v>
      </c>
      <c r="G31" s="177" t="s">
        <v>10</v>
      </c>
      <c r="H31" s="178" t="s">
        <v>10</v>
      </c>
    </row>
    <row r="32" spans="1:11" ht="20.25" thickBot="1">
      <c r="A32" s="179" t="s">
        <v>62</v>
      </c>
      <c r="B32" s="180" t="s">
        <v>248</v>
      </c>
      <c r="C32" s="181">
        <v>40142</v>
      </c>
      <c r="D32" s="182" t="s">
        <v>10</v>
      </c>
      <c r="E32" s="183" t="s">
        <v>10</v>
      </c>
      <c r="F32" s="184" t="s">
        <v>10</v>
      </c>
      <c r="G32" s="185" t="s">
        <v>10</v>
      </c>
      <c r="H32" s="186" t="s">
        <v>10</v>
      </c>
    </row>
    <row r="33" spans="4:8">
      <c r="D33" s="1"/>
      <c r="E33" s="1"/>
      <c r="F33" s="1"/>
      <c r="G33" s="1"/>
      <c r="H33" s="1"/>
    </row>
    <row r="34" spans="4:8">
      <c r="D34" s="1"/>
      <c r="E34" s="1"/>
      <c r="F34" s="1"/>
      <c r="G34" s="1"/>
      <c r="H34" s="1"/>
    </row>
    <row r="35" spans="4:8">
      <c r="D35" s="1"/>
      <c r="E35" s="1"/>
      <c r="F35" s="1"/>
      <c r="G35" s="1"/>
      <c r="H35" s="1"/>
    </row>
    <row r="36" spans="4:8">
      <c r="D36" s="1"/>
      <c r="E36" s="1"/>
      <c r="F36" s="1"/>
      <c r="G36" s="1"/>
      <c r="H36" s="1"/>
    </row>
    <row r="37" spans="4:8">
      <c r="D37" s="1"/>
      <c r="E37" s="1"/>
      <c r="F37" s="1"/>
      <c r="G37" s="1"/>
      <c r="H37" s="1"/>
    </row>
    <row r="38" spans="4:8">
      <c r="D38" s="1"/>
      <c r="E38" s="1"/>
      <c r="F38" s="1"/>
      <c r="G38" s="1"/>
      <c r="H38" s="1"/>
    </row>
    <row r="39" spans="4:8">
      <c r="D39" s="1"/>
      <c r="E39" s="1"/>
      <c r="F39" s="1"/>
      <c r="G39" s="1"/>
      <c r="H39" s="1"/>
    </row>
    <row r="40" spans="4:8">
      <c r="D40" s="1"/>
      <c r="E40" s="1"/>
      <c r="F40" s="1"/>
      <c r="G40" s="1"/>
      <c r="H40" s="1"/>
    </row>
    <row r="41" spans="4:8">
      <c r="D41" s="1"/>
      <c r="E41" s="1"/>
      <c r="F41" s="1"/>
      <c r="G41" s="1"/>
      <c r="H41" s="1"/>
    </row>
    <row r="42" spans="4:8">
      <c r="D42" s="1"/>
      <c r="E42" s="1"/>
      <c r="F42" s="1"/>
      <c r="G42" s="1"/>
      <c r="H42" s="1"/>
    </row>
    <row r="43" spans="4:8">
      <c r="D43" s="1"/>
      <c r="E43" s="1"/>
      <c r="F43" s="1"/>
      <c r="G43" s="1"/>
      <c r="H43" s="1"/>
    </row>
    <row r="44" spans="4:8">
      <c r="D44" s="1"/>
      <c r="E44" s="1"/>
      <c r="F44" s="1"/>
      <c r="G44" s="1"/>
      <c r="H44" s="1"/>
    </row>
  </sheetData>
  <sortState ref="A10:I30">
    <sortCondition ref="G10:G33"/>
    <sortCondition descending="1" ref="F10:F33"/>
    <sortCondition ref="E10:E33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9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80" bestFit="1" customWidth="1"/>
    <col min="8" max="8" width="11.42578125" style="26"/>
    <col min="9" max="16384" width="11.42578125" style="1"/>
  </cols>
  <sheetData>
    <row r="1" spans="1:16" ht="30.75">
      <c r="A1" s="250" t="str">
        <f>JUV!A1</f>
        <v>MAR DEL PLATA GOLF CLUB</v>
      </c>
      <c r="B1" s="250"/>
      <c r="C1" s="250"/>
      <c r="D1" s="250"/>
      <c r="E1" s="250"/>
      <c r="F1" s="250"/>
    </row>
    <row r="2" spans="1:16" ht="23.25">
      <c r="A2" s="254" t="str">
        <f>JUV!A2</f>
        <v>CANCHA NUEVA</v>
      </c>
      <c r="B2" s="254"/>
      <c r="C2" s="254"/>
      <c r="D2" s="254"/>
      <c r="E2" s="254"/>
      <c r="F2" s="254"/>
    </row>
    <row r="3" spans="1:16" ht="19.5">
      <c r="A3" s="251" t="s">
        <v>7</v>
      </c>
      <c r="B3" s="251"/>
      <c r="C3" s="251"/>
      <c r="D3" s="251"/>
      <c r="E3" s="251"/>
      <c r="F3" s="251"/>
    </row>
    <row r="4" spans="1:16" ht="26.25">
      <c r="A4" s="252" t="s">
        <v>12</v>
      </c>
      <c r="B4" s="252"/>
      <c r="C4" s="252"/>
      <c r="D4" s="252"/>
      <c r="E4" s="252"/>
      <c r="F4" s="252"/>
    </row>
    <row r="5" spans="1:16" ht="19.5">
      <c r="A5" s="253" t="s">
        <v>14</v>
      </c>
      <c r="B5" s="253"/>
      <c r="C5" s="253"/>
      <c r="D5" s="253"/>
      <c r="E5" s="253"/>
      <c r="F5" s="253"/>
    </row>
    <row r="6" spans="1:16" ht="19.5">
      <c r="A6" s="246" t="str">
        <f>JUV!A6</f>
        <v>DOMINGO 28 DE NOVIEMBRE DE 2021</v>
      </c>
      <c r="B6" s="246"/>
      <c r="C6" s="246"/>
      <c r="D6" s="246"/>
      <c r="E6" s="246"/>
      <c r="F6" s="246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56" t="s">
        <v>27</v>
      </c>
      <c r="B8" s="257"/>
      <c r="C8" s="257"/>
      <c r="D8" s="257"/>
      <c r="E8" s="257"/>
      <c r="F8" s="258"/>
    </row>
    <row r="9" spans="1:16" s="3" customFormat="1" ht="20.25" thickBot="1">
      <c r="A9" s="19" t="s">
        <v>0</v>
      </c>
      <c r="B9" s="71" t="s">
        <v>9</v>
      </c>
      <c r="C9" s="71" t="s">
        <v>21</v>
      </c>
      <c r="D9" s="72" t="s">
        <v>1</v>
      </c>
      <c r="E9" s="4" t="s">
        <v>4</v>
      </c>
      <c r="F9" s="4" t="s">
        <v>5</v>
      </c>
      <c r="G9" s="81"/>
      <c r="H9" s="26"/>
      <c r="K9" s="1"/>
      <c r="L9" s="1"/>
      <c r="M9" s="1"/>
      <c r="N9" s="1"/>
      <c r="O9" s="1"/>
      <c r="P9" s="1"/>
    </row>
    <row r="10" spans="1:16" ht="20.25" thickBot="1">
      <c r="A10" s="70" t="s">
        <v>269</v>
      </c>
      <c r="B10" s="36" t="s">
        <v>241</v>
      </c>
      <c r="C10" s="37">
        <v>39762</v>
      </c>
      <c r="D10" s="73">
        <v>15</v>
      </c>
      <c r="E10" s="22">
        <v>44</v>
      </c>
      <c r="F10" s="74">
        <f t="shared" ref="F10:F21" si="0">(E10-D10)</f>
        <v>29</v>
      </c>
      <c r="G10" s="82" t="s">
        <v>36</v>
      </c>
      <c r="J10" s="60"/>
      <c r="K10" s="60"/>
      <c r="L10" s="60"/>
      <c r="M10" s="60"/>
    </row>
    <row r="11" spans="1:16" ht="20.25" thickBot="1">
      <c r="A11" s="70" t="s">
        <v>270</v>
      </c>
      <c r="B11" s="36" t="s">
        <v>240</v>
      </c>
      <c r="C11" s="37">
        <v>39819</v>
      </c>
      <c r="D11" s="73">
        <v>10</v>
      </c>
      <c r="E11" s="22">
        <v>44</v>
      </c>
      <c r="F11" s="74">
        <f t="shared" si="0"/>
        <v>34</v>
      </c>
      <c r="G11" s="82" t="s">
        <v>37</v>
      </c>
    </row>
    <row r="12" spans="1:16" ht="19.5">
      <c r="A12" s="70" t="s">
        <v>251</v>
      </c>
      <c r="B12" s="36" t="s">
        <v>240</v>
      </c>
      <c r="C12" s="37">
        <v>39994</v>
      </c>
      <c r="D12" s="73">
        <v>12</v>
      </c>
      <c r="E12" s="22">
        <v>47</v>
      </c>
      <c r="F12" s="74">
        <f t="shared" si="0"/>
        <v>35</v>
      </c>
    </row>
    <row r="13" spans="1:16" ht="19.5">
      <c r="A13" s="70" t="s">
        <v>64</v>
      </c>
      <c r="B13" s="36" t="s">
        <v>238</v>
      </c>
      <c r="C13" s="37">
        <v>39774</v>
      </c>
      <c r="D13" s="73">
        <v>16</v>
      </c>
      <c r="E13" s="22">
        <v>49</v>
      </c>
      <c r="F13" s="74">
        <f t="shared" si="0"/>
        <v>33</v>
      </c>
    </row>
    <row r="14" spans="1:16" ht="19.5">
      <c r="A14" s="70" t="s">
        <v>68</v>
      </c>
      <c r="B14" s="36" t="s">
        <v>241</v>
      </c>
      <c r="C14" s="37">
        <v>40175</v>
      </c>
      <c r="D14" s="73">
        <v>11</v>
      </c>
      <c r="E14" s="22">
        <v>50</v>
      </c>
      <c r="F14" s="74">
        <f t="shared" si="0"/>
        <v>39</v>
      </c>
    </row>
    <row r="15" spans="1:16" ht="20.25" thickBot="1">
      <c r="A15" s="70" t="s">
        <v>66</v>
      </c>
      <c r="B15" s="36" t="s">
        <v>239</v>
      </c>
      <c r="C15" s="37">
        <v>39777</v>
      </c>
      <c r="D15" s="73">
        <v>17</v>
      </c>
      <c r="E15" s="22">
        <v>54</v>
      </c>
      <c r="F15" s="74">
        <f t="shared" si="0"/>
        <v>37</v>
      </c>
    </row>
    <row r="16" spans="1:16" ht="20.25" thickBot="1">
      <c r="A16" s="70" t="s">
        <v>61</v>
      </c>
      <c r="B16" s="36" t="s">
        <v>243</v>
      </c>
      <c r="C16" s="37">
        <v>39913</v>
      </c>
      <c r="D16" s="73">
        <v>22</v>
      </c>
      <c r="E16" s="22">
        <v>54</v>
      </c>
      <c r="F16" s="74">
        <f t="shared" si="0"/>
        <v>32</v>
      </c>
      <c r="G16" s="82" t="s">
        <v>17</v>
      </c>
    </row>
    <row r="17" spans="1:8" ht="19.5">
      <c r="A17" s="70" t="s">
        <v>253</v>
      </c>
      <c r="B17" s="36" t="s">
        <v>248</v>
      </c>
      <c r="C17" s="37">
        <v>40021</v>
      </c>
      <c r="D17" s="73">
        <v>22</v>
      </c>
      <c r="E17" s="22">
        <v>58</v>
      </c>
      <c r="F17" s="74">
        <f t="shared" si="0"/>
        <v>36</v>
      </c>
    </row>
    <row r="18" spans="1:8" ht="19.5">
      <c r="A18" s="70" t="s">
        <v>55</v>
      </c>
      <c r="B18" s="36" t="s">
        <v>248</v>
      </c>
      <c r="C18" s="37">
        <v>39751</v>
      </c>
      <c r="D18" s="73">
        <v>0</v>
      </c>
      <c r="E18" s="22">
        <v>63</v>
      </c>
      <c r="F18" s="74">
        <f t="shared" si="0"/>
        <v>63</v>
      </c>
    </row>
    <row r="19" spans="1:8" ht="19.5">
      <c r="A19" s="70" t="s">
        <v>59</v>
      </c>
      <c r="B19" s="36" t="s">
        <v>239</v>
      </c>
      <c r="C19" s="37">
        <v>40045</v>
      </c>
      <c r="D19" s="73">
        <v>22</v>
      </c>
      <c r="E19" s="22">
        <v>67</v>
      </c>
      <c r="F19" s="74">
        <f t="shared" si="0"/>
        <v>45</v>
      </c>
    </row>
    <row r="20" spans="1:8" ht="19.5">
      <c r="A20" s="70" t="s">
        <v>58</v>
      </c>
      <c r="B20" s="36" t="s">
        <v>239</v>
      </c>
      <c r="C20" s="37">
        <v>39806</v>
      </c>
      <c r="D20" s="73">
        <v>22</v>
      </c>
      <c r="E20" s="22">
        <v>67</v>
      </c>
      <c r="F20" s="74">
        <f t="shared" si="0"/>
        <v>45</v>
      </c>
    </row>
    <row r="21" spans="1:8" ht="19.5">
      <c r="A21" s="70" t="s">
        <v>56</v>
      </c>
      <c r="B21" s="36" t="s">
        <v>240</v>
      </c>
      <c r="C21" s="37">
        <v>39767</v>
      </c>
      <c r="D21" s="73">
        <v>0</v>
      </c>
      <c r="E21" s="22">
        <v>67</v>
      </c>
      <c r="F21" s="74">
        <f t="shared" si="0"/>
        <v>67</v>
      </c>
    </row>
    <row r="22" spans="1:8" ht="20.25" thickBot="1">
      <c r="A22" s="191" t="s">
        <v>252</v>
      </c>
      <c r="B22" s="168" t="s">
        <v>248</v>
      </c>
      <c r="C22" s="169">
        <v>40142</v>
      </c>
      <c r="D22" s="187" t="s">
        <v>10</v>
      </c>
      <c r="E22" s="185" t="s">
        <v>10</v>
      </c>
      <c r="F22" s="188" t="s">
        <v>10</v>
      </c>
    </row>
    <row r="23" spans="1:8" ht="19.5" thickBot="1">
      <c r="B23" s="1"/>
      <c r="C23" s="1"/>
      <c r="D23" s="1"/>
      <c r="E23" s="1"/>
      <c r="F23" s="1"/>
      <c r="H23" s="1"/>
    </row>
    <row r="24" spans="1:8" ht="20.25" thickBot="1">
      <c r="A24" s="243" t="s">
        <v>28</v>
      </c>
      <c r="B24" s="244"/>
      <c r="C24" s="244"/>
      <c r="D24" s="244"/>
      <c r="E24" s="244"/>
      <c r="F24" s="245"/>
    </row>
    <row r="25" spans="1:8" ht="20.25" thickBot="1">
      <c r="A25" s="19" t="s">
        <v>6</v>
      </c>
      <c r="B25" s="71" t="s">
        <v>9</v>
      </c>
      <c r="C25" s="71" t="s">
        <v>21</v>
      </c>
      <c r="D25" s="72" t="s">
        <v>1</v>
      </c>
      <c r="E25" s="4" t="s">
        <v>4</v>
      </c>
      <c r="F25" s="4" t="s">
        <v>5</v>
      </c>
    </row>
    <row r="26" spans="1:8" ht="20.25" thickBot="1">
      <c r="A26" s="70" t="s">
        <v>119</v>
      </c>
      <c r="B26" s="36" t="s">
        <v>241</v>
      </c>
      <c r="C26" s="37">
        <v>39869</v>
      </c>
      <c r="D26" s="73">
        <v>18</v>
      </c>
      <c r="E26" s="165">
        <v>50</v>
      </c>
      <c r="F26" s="74">
        <f t="shared" ref="F26:F32" si="1">(E26-D26)</f>
        <v>32</v>
      </c>
      <c r="G26" s="82" t="s">
        <v>36</v>
      </c>
    </row>
    <row r="27" spans="1:8" ht="20.25" thickBot="1">
      <c r="A27" s="70" t="s">
        <v>133</v>
      </c>
      <c r="B27" s="36" t="s">
        <v>241</v>
      </c>
      <c r="C27" s="37">
        <v>40130</v>
      </c>
      <c r="D27" s="73">
        <v>0</v>
      </c>
      <c r="E27" s="165">
        <v>52</v>
      </c>
      <c r="F27" s="74">
        <f t="shared" si="1"/>
        <v>52</v>
      </c>
      <c r="G27" s="82" t="s">
        <v>37</v>
      </c>
    </row>
    <row r="28" spans="1:8" ht="19.5">
      <c r="A28" s="70" t="s">
        <v>132</v>
      </c>
      <c r="B28" s="36" t="s">
        <v>241</v>
      </c>
      <c r="C28" s="37">
        <v>40056</v>
      </c>
      <c r="D28" s="73">
        <v>0</v>
      </c>
      <c r="E28" s="22">
        <v>52</v>
      </c>
      <c r="F28" s="74">
        <f t="shared" si="1"/>
        <v>52</v>
      </c>
    </row>
    <row r="29" spans="1:8" ht="19.5">
      <c r="A29" s="70" t="s">
        <v>122</v>
      </c>
      <c r="B29" s="36" t="s">
        <v>244</v>
      </c>
      <c r="C29" s="37">
        <v>39930</v>
      </c>
      <c r="D29" s="73">
        <v>10</v>
      </c>
      <c r="E29" s="22">
        <v>57</v>
      </c>
      <c r="F29" s="74">
        <f t="shared" si="1"/>
        <v>47</v>
      </c>
    </row>
    <row r="30" spans="1:8" ht="20.25" thickBot="1">
      <c r="A30" s="70" t="s">
        <v>128</v>
      </c>
      <c r="B30" s="36" t="s">
        <v>240</v>
      </c>
      <c r="C30" s="37">
        <v>39631</v>
      </c>
      <c r="D30" s="73">
        <v>15</v>
      </c>
      <c r="E30" s="22">
        <v>57</v>
      </c>
      <c r="F30" s="74">
        <f t="shared" si="1"/>
        <v>42</v>
      </c>
    </row>
    <row r="31" spans="1:8" ht="20.25" thickBot="1">
      <c r="A31" s="70" t="s">
        <v>131</v>
      </c>
      <c r="B31" s="36" t="s">
        <v>43</v>
      </c>
      <c r="C31" s="37">
        <v>39853</v>
      </c>
      <c r="D31" s="73">
        <v>28</v>
      </c>
      <c r="E31" s="22">
        <v>59</v>
      </c>
      <c r="F31" s="166">
        <f t="shared" si="1"/>
        <v>31</v>
      </c>
      <c r="G31" s="82" t="s">
        <v>17</v>
      </c>
    </row>
    <row r="32" spans="1:8" ht="19.5">
      <c r="A32" s="70" t="s">
        <v>129</v>
      </c>
      <c r="B32" s="36" t="s">
        <v>239</v>
      </c>
      <c r="C32" s="37">
        <v>39580</v>
      </c>
      <c r="D32" s="73">
        <v>21</v>
      </c>
      <c r="E32" s="22">
        <v>66</v>
      </c>
      <c r="F32" s="74">
        <f t="shared" si="1"/>
        <v>45</v>
      </c>
    </row>
    <row r="33" spans="1:6" ht="20.25" thickBot="1">
      <c r="A33" s="167" t="s">
        <v>125</v>
      </c>
      <c r="B33" s="168" t="s">
        <v>43</v>
      </c>
      <c r="C33" s="169">
        <v>39750</v>
      </c>
      <c r="D33" s="170" t="s">
        <v>5</v>
      </c>
      <c r="E33" s="171" t="s">
        <v>268</v>
      </c>
      <c r="F33" s="172" t="s">
        <v>38</v>
      </c>
    </row>
    <row r="34" spans="1:6">
      <c r="F34" s="1"/>
    </row>
    <row r="35" spans="1:6">
      <c r="F35" s="1"/>
    </row>
    <row r="36" spans="1:6">
      <c r="F36" s="1"/>
    </row>
    <row r="37" spans="1:6">
      <c r="F37" s="1"/>
    </row>
    <row r="38" spans="1:6">
      <c r="F38" s="1"/>
    </row>
    <row r="39" spans="1:6">
      <c r="F39" s="1"/>
    </row>
    <row r="40" spans="1:6">
      <c r="F40" s="1"/>
    </row>
    <row r="41" spans="1:6">
      <c r="F41" s="1"/>
    </row>
    <row r="42" spans="1:6">
      <c r="F42" s="1"/>
    </row>
    <row r="43" spans="1:6">
      <c r="F43" s="1"/>
    </row>
    <row r="44" spans="1:6">
      <c r="F44" s="1"/>
    </row>
    <row r="45" spans="1:6">
      <c r="F45" s="1"/>
    </row>
    <row r="46" spans="1:6">
      <c r="F46" s="1"/>
    </row>
    <row r="47" spans="1:6">
      <c r="F47" s="1"/>
    </row>
    <row r="48" spans="1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</sheetData>
  <sortState ref="A26:F33">
    <sortCondition ref="E26:E33"/>
  </sortState>
  <mergeCells count="8">
    <mergeCell ref="A24:F24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82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80" customWidth="1"/>
    <col min="8" max="8" width="11.42578125" style="26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50" t="str">
        <f>JUV!A1</f>
        <v>MAR DEL PLATA GOLF CLUB</v>
      </c>
      <c r="B1" s="250"/>
      <c r="C1" s="250"/>
      <c r="D1" s="250"/>
      <c r="E1" s="250"/>
      <c r="F1" s="250"/>
    </row>
    <row r="2" spans="1:23" ht="23.25">
      <c r="A2" s="254" t="str">
        <f>JUV!A2</f>
        <v>CANCHA NUEVA</v>
      </c>
      <c r="B2" s="254"/>
      <c r="C2" s="254"/>
      <c r="D2" s="254"/>
      <c r="E2" s="254"/>
      <c r="F2" s="254"/>
    </row>
    <row r="3" spans="1:23" ht="19.5">
      <c r="A3" s="251" t="s">
        <v>7</v>
      </c>
      <c r="B3" s="251"/>
      <c r="C3" s="251"/>
      <c r="D3" s="251"/>
      <c r="E3" s="251"/>
      <c r="F3" s="251"/>
    </row>
    <row r="4" spans="1:23" ht="26.25">
      <c r="A4" s="252" t="s">
        <v>12</v>
      </c>
      <c r="B4" s="252"/>
      <c r="C4" s="252"/>
      <c r="D4" s="252"/>
      <c r="E4" s="252"/>
      <c r="F4" s="252"/>
    </row>
    <row r="5" spans="1:23" ht="19.5">
      <c r="A5" s="253" t="s">
        <v>14</v>
      </c>
      <c r="B5" s="253"/>
      <c r="C5" s="253"/>
      <c r="D5" s="253"/>
      <c r="E5" s="253"/>
      <c r="F5" s="253"/>
    </row>
    <row r="6" spans="1:23" ht="19.5">
      <c r="A6" s="246" t="str">
        <f>JUV!A6</f>
        <v>DOMINGO 28 DE NOVIEMBRE DE 2021</v>
      </c>
      <c r="B6" s="246"/>
      <c r="C6" s="246"/>
      <c r="D6" s="246"/>
      <c r="E6" s="246"/>
      <c r="F6" s="246"/>
    </row>
    <row r="7" spans="1:23" ht="20.25" thickBot="1">
      <c r="A7" s="10"/>
      <c r="B7" s="10"/>
      <c r="C7" s="10"/>
      <c r="D7" s="10"/>
      <c r="E7" s="10"/>
      <c r="F7" s="10"/>
    </row>
    <row r="8" spans="1:23" ht="20.25" thickBot="1">
      <c r="A8" s="256" t="s">
        <v>29</v>
      </c>
      <c r="B8" s="257"/>
      <c r="C8" s="257"/>
      <c r="D8" s="257"/>
      <c r="E8" s="257"/>
      <c r="F8" s="258"/>
    </row>
    <row r="9" spans="1:23" s="67" customFormat="1" ht="20.25" thickBot="1">
      <c r="A9" s="19" t="s">
        <v>0</v>
      </c>
      <c r="B9" s="71" t="s">
        <v>9</v>
      </c>
      <c r="C9" s="71" t="s">
        <v>21</v>
      </c>
      <c r="D9" s="72" t="s">
        <v>1</v>
      </c>
      <c r="E9" s="4" t="s">
        <v>4</v>
      </c>
      <c r="F9" s="4" t="s">
        <v>5</v>
      </c>
      <c r="G9" s="81"/>
      <c r="H9" s="26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spans="1:23" ht="20.25" thickBot="1">
      <c r="A10" s="70" t="s">
        <v>152</v>
      </c>
      <c r="B10" s="36" t="s">
        <v>238</v>
      </c>
      <c r="C10" s="37">
        <v>40766</v>
      </c>
      <c r="D10" s="73">
        <v>8</v>
      </c>
      <c r="E10" s="165">
        <v>43</v>
      </c>
      <c r="F10" s="74">
        <f t="shared" ref="F10:F28" si="0">(E10-D10)</f>
        <v>35</v>
      </c>
      <c r="G10" s="84" t="s">
        <v>36</v>
      </c>
      <c r="J10" s="85"/>
      <c r="K10" s="259" t="s">
        <v>39</v>
      </c>
      <c r="L10" s="259"/>
      <c r="M10" s="259"/>
      <c r="N10" s="259"/>
      <c r="O10" s="259"/>
      <c r="P10" s="259"/>
      <c r="Q10" s="259"/>
      <c r="R10" s="259"/>
      <c r="S10" s="259"/>
      <c r="T10" s="85"/>
      <c r="U10" s="85"/>
      <c r="V10" s="85"/>
      <c r="W10" s="85"/>
    </row>
    <row r="11" spans="1:23" ht="20.25" thickBot="1">
      <c r="A11" s="70" t="s">
        <v>254</v>
      </c>
      <c r="B11" s="36" t="s">
        <v>243</v>
      </c>
      <c r="C11" s="37">
        <v>40437</v>
      </c>
      <c r="D11" s="73">
        <v>6</v>
      </c>
      <c r="E11" s="165">
        <v>44</v>
      </c>
      <c r="F11" s="74">
        <f t="shared" si="0"/>
        <v>38</v>
      </c>
      <c r="G11" s="82" t="s">
        <v>37</v>
      </c>
      <c r="J11" s="86" t="s">
        <v>0</v>
      </c>
      <c r="K11" s="86">
        <v>1</v>
      </c>
      <c r="L11" s="86">
        <v>2</v>
      </c>
      <c r="M11" s="86">
        <v>3</v>
      </c>
      <c r="N11" s="86">
        <v>4</v>
      </c>
      <c r="O11" s="86">
        <v>5</v>
      </c>
      <c r="P11" s="86">
        <v>6</v>
      </c>
      <c r="Q11" s="86">
        <v>7</v>
      </c>
      <c r="R11" s="86">
        <v>8</v>
      </c>
      <c r="S11" s="86">
        <v>9</v>
      </c>
      <c r="T11" s="87" t="s">
        <v>38</v>
      </c>
      <c r="U11" s="86" t="s">
        <v>4</v>
      </c>
      <c r="V11" s="86" t="s">
        <v>40</v>
      </c>
      <c r="W11" s="86" t="s">
        <v>41</v>
      </c>
    </row>
    <row r="12" spans="1:23" ht="19.5">
      <c r="A12" s="70" t="s">
        <v>154</v>
      </c>
      <c r="B12" s="36" t="s">
        <v>243</v>
      </c>
      <c r="C12" s="37">
        <v>40413</v>
      </c>
      <c r="D12" s="73">
        <v>7</v>
      </c>
      <c r="E12" s="22">
        <v>46</v>
      </c>
      <c r="F12" s="74">
        <f t="shared" si="0"/>
        <v>39</v>
      </c>
      <c r="J12" s="88"/>
      <c r="K12" s="89"/>
      <c r="L12" s="89"/>
      <c r="M12" s="89"/>
      <c r="N12" s="90"/>
      <c r="O12" s="90"/>
      <c r="P12" s="90"/>
      <c r="Q12" s="90"/>
      <c r="R12" s="90"/>
      <c r="S12" s="90"/>
      <c r="T12" s="91"/>
      <c r="U12" s="89">
        <f>T12</f>
        <v>0</v>
      </c>
      <c r="V12" s="90">
        <f>SUM(N12:S12)-D12*0.6</f>
        <v>-4.2</v>
      </c>
      <c r="W12" s="89">
        <f>SUM(Q12:S12)-D12*0.3</f>
        <v>-2.1</v>
      </c>
    </row>
    <row r="13" spans="1:23" ht="19.5">
      <c r="A13" s="70" t="s">
        <v>149</v>
      </c>
      <c r="B13" s="36" t="s">
        <v>43</v>
      </c>
      <c r="C13" s="37">
        <v>40532</v>
      </c>
      <c r="D13" s="73">
        <v>9</v>
      </c>
      <c r="E13" s="22">
        <v>47</v>
      </c>
      <c r="F13" s="74">
        <f t="shared" si="0"/>
        <v>38</v>
      </c>
      <c r="J13" s="88"/>
      <c r="K13" s="89"/>
      <c r="L13" s="89"/>
      <c r="M13" s="89"/>
      <c r="N13" s="90"/>
      <c r="O13" s="90"/>
      <c r="P13" s="90"/>
      <c r="Q13" s="90"/>
      <c r="R13" s="90"/>
      <c r="S13" s="90"/>
      <c r="T13" s="91"/>
      <c r="U13" s="89">
        <f>T13</f>
        <v>0</v>
      </c>
      <c r="V13" s="90">
        <f>SUM(N13:S13)-D13*0.6</f>
        <v>-5.3999999999999995</v>
      </c>
      <c r="W13" s="89">
        <f>SUM(Q13:S13)-D13*0.3</f>
        <v>-2.6999999999999997</v>
      </c>
    </row>
    <row r="14" spans="1:23" ht="20.25" thickBot="1">
      <c r="A14" s="70" t="s">
        <v>146</v>
      </c>
      <c r="B14" s="36" t="s">
        <v>244</v>
      </c>
      <c r="C14" s="37">
        <v>40451</v>
      </c>
      <c r="D14" s="73">
        <v>14</v>
      </c>
      <c r="E14" s="22">
        <v>47</v>
      </c>
      <c r="F14" s="74">
        <f t="shared" si="0"/>
        <v>33</v>
      </c>
      <c r="G14" s="81"/>
    </row>
    <row r="15" spans="1:23" ht="20.25" thickBot="1">
      <c r="A15" s="70" t="s">
        <v>150</v>
      </c>
      <c r="B15" s="36" t="s">
        <v>241</v>
      </c>
      <c r="C15" s="37">
        <v>40280</v>
      </c>
      <c r="D15" s="73">
        <v>20</v>
      </c>
      <c r="E15" s="22">
        <v>48</v>
      </c>
      <c r="F15" s="166">
        <f t="shared" si="0"/>
        <v>28</v>
      </c>
      <c r="G15" s="82" t="s">
        <v>17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</row>
    <row r="16" spans="1:23" ht="19.5">
      <c r="A16" s="70" t="s">
        <v>148</v>
      </c>
      <c r="B16" s="36" t="s">
        <v>239</v>
      </c>
      <c r="C16" s="37">
        <v>40518</v>
      </c>
      <c r="D16" s="73">
        <v>7</v>
      </c>
      <c r="E16" s="22">
        <v>49</v>
      </c>
      <c r="F16" s="74">
        <f t="shared" si="0"/>
        <v>42</v>
      </c>
      <c r="G16" s="81"/>
      <c r="J16"/>
    </row>
    <row r="17" spans="1:10" ht="19.5">
      <c r="A17" s="70" t="s">
        <v>42</v>
      </c>
      <c r="B17" s="36" t="s">
        <v>43</v>
      </c>
      <c r="C17" s="37">
        <v>40373</v>
      </c>
      <c r="D17" s="73">
        <v>14</v>
      </c>
      <c r="E17" s="22">
        <v>49</v>
      </c>
      <c r="F17" s="74">
        <f t="shared" si="0"/>
        <v>35</v>
      </c>
    </row>
    <row r="18" spans="1:10" ht="19.5">
      <c r="A18" s="70" t="s">
        <v>145</v>
      </c>
      <c r="B18" s="36" t="s">
        <v>239</v>
      </c>
      <c r="C18" s="37">
        <v>40786</v>
      </c>
      <c r="D18" s="73">
        <v>16</v>
      </c>
      <c r="E18" s="22">
        <v>49</v>
      </c>
      <c r="F18" s="74">
        <f t="shared" si="0"/>
        <v>33</v>
      </c>
      <c r="G18" s="81"/>
    </row>
    <row r="19" spans="1:10" ht="19.5">
      <c r="A19" s="70" t="s">
        <v>143</v>
      </c>
      <c r="B19" s="36" t="s">
        <v>43</v>
      </c>
      <c r="C19" s="37">
        <v>40397</v>
      </c>
      <c r="D19" s="73">
        <v>20</v>
      </c>
      <c r="E19" s="22">
        <v>49</v>
      </c>
      <c r="F19" s="74">
        <f t="shared" si="0"/>
        <v>29</v>
      </c>
      <c r="G19" s="81"/>
    </row>
    <row r="20" spans="1:10" ht="19.5">
      <c r="A20" s="70" t="s">
        <v>147</v>
      </c>
      <c r="B20" s="36" t="s">
        <v>238</v>
      </c>
      <c r="C20" s="37">
        <v>40558</v>
      </c>
      <c r="D20" s="73">
        <v>15</v>
      </c>
      <c r="E20" s="22">
        <v>50</v>
      </c>
      <c r="F20" s="74">
        <f t="shared" si="0"/>
        <v>35</v>
      </c>
      <c r="G20" s="93"/>
    </row>
    <row r="21" spans="1:10" ht="19.5">
      <c r="A21" s="70" t="s">
        <v>144</v>
      </c>
      <c r="B21" s="36" t="s">
        <v>243</v>
      </c>
      <c r="C21" s="37">
        <v>40791</v>
      </c>
      <c r="D21" s="73">
        <v>20</v>
      </c>
      <c r="E21" s="22">
        <v>50</v>
      </c>
      <c r="F21" s="74">
        <f t="shared" si="0"/>
        <v>30</v>
      </c>
      <c r="G21" s="93"/>
    </row>
    <row r="22" spans="1:10" ht="19.5">
      <c r="A22" s="70" t="s">
        <v>151</v>
      </c>
      <c r="B22" s="36" t="s">
        <v>242</v>
      </c>
      <c r="C22" s="37">
        <v>40522</v>
      </c>
      <c r="D22" s="73">
        <v>15</v>
      </c>
      <c r="E22" s="22">
        <v>51</v>
      </c>
      <c r="F22" s="74">
        <f t="shared" si="0"/>
        <v>36</v>
      </c>
      <c r="G22" s="93"/>
    </row>
    <row r="23" spans="1:10" ht="19.5">
      <c r="A23" s="70" t="s">
        <v>139</v>
      </c>
      <c r="B23" s="36" t="s">
        <v>43</v>
      </c>
      <c r="C23" s="37">
        <v>40614</v>
      </c>
      <c r="D23" s="73">
        <v>20</v>
      </c>
      <c r="E23" s="22">
        <v>54</v>
      </c>
      <c r="F23" s="74">
        <f t="shared" si="0"/>
        <v>34</v>
      </c>
      <c r="G23" s="93"/>
    </row>
    <row r="24" spans="1:10" ht="19.5">
      <c r="A24" s="70" t="s">
        <v>142</v>
      </c>
      <c r="B24" s="36" t="s">
        <v>241</v>
      </c>
      <c r="C24" s="37">
        <v>40483</v>
      </c>
      <c r="D24" s="73">
        <v>0</v>
      </c>
      <c r="E24" s="22">
        <v>56</v>
      </c>
      <c r="F24" s="74">
        <f t="shared" si="0"/>
        <v>56</v>
      </c>
      <c r="G24" s="93"/>
    </row>
    <row r="25" spans="1:10" ht="19.5">
      <c r="A25" s="70" t="s">
        <v>138</v>
      </c>
      <c r="B25" s="36" t="s">
        <v>241</v>
      </c>
      <c r="C25" s="37">
        <v>40634</v>
      </c>
      <c r="D25" s="73">
        <v>0</v>
      </c>
      <c r="E25" s="22">
        <v>58</v>
      </c>
      <c r="F25" s="74">
        <f t="shared" si="0"/>
        <v>58</v>
      </c>
      <c r="G25" s="93"/>
    </row>
    <row r="26" spans="1:10" ht="19.5">
      <c r="A26" s="70" t="s">
        <v>137</v>
      </c>
      <c r="B26" s="36" t="s">
        <v>248</v>
      </c>
      <c r="C26" s="37">
        <v>40383</v>
      </c>
      <c r="D26" s="73">
        <v>0</v>
      </c>
      <c r="E26" s="22">
        <v>63</v>
      </c>
      <c r="F26" s="74">
        <f t="shared" si="0"/>
        <v>63</v>
      </c>
      <c r="G26" s="81"/>
    </row>
    <row r="27" spans="1:10" ht="19.5">
      <c r="A27" s="70" t="s">
        <v>140</v>
      </c>
      <c r="B27" s="36" t="s">
        <v>242</v>
      </c>
      <c r="C27" s="37">
        <v>40283</v>
      </c>
      <c r="D27" s="73">
        <v>19</v>
      </c>
      <c r="E27" s="22">
        <v>66</v>
      </c>
      <c r="F27" s="74">
        <f t="shared" si="0"/>
        <v>47</v>
      </c>
      <c r="G27" s="81"/>
    </row>
    <row r="28" spans="1:10" ht="19.5">
      <c r="A28" s="70" t="s">
        <v>136</v>
      </c>
      <c r="B28" s="36" t="s">
        <v>241</v>
      </c>
      <c r="C28" s="37">
        <v>40906</v>
      </c>
      <c r="D28" s="73">
        <v>0</v>
      </c>
      <c r="E28" s="22">
        <v>75</v>
      </c>
      <c r="F28" s="74">
        <f t="shared" si="0"/>
        <v>75</v>
      </c>
      <c r="G28" s="93"/>
    </row>
    <row r="29" spans="1:10" ht="20.25" thickBot="1">
      <c r="A29" s="191" t="s">
        <v>141</v>
      </c>
      <c r="B29" s="168" t="s">
        <v>239</v>
      </c>
      <c r="C29" s="169">
        <v>40422</v>
      </c>
      <c r="D29" s="187" t="s">
        <v>10</v>
      </c>
      <c r="E29" s="185" t="s">
        <v>10</v>
      </c>
      <c r="F29" s="188" t="s">
        <v>10</v>
      </c>
      <c r="G29" s="93"/>
    </row>
    <row r="30" spans="1:10" ht="19.5" thickBot="1">
      <c r="B30" s="1"/>
      <c r="C30" s="1"/>
      <c r="D30" s="1"/>
      <c r="E30" s="1"/>
      <c r="F30" s="1"/>
      <c r="H30" s="1"/>
      <c r="J30"/>
    </row>
    <row r="31" spans="1:10" ht="20.25" thickBot="1">
      <c r="A31" s="243" t="s">
        <v>30</v>
      </c>
      <c r="B31" s="244"/>
      <c r="C31" s="244"/>
      <c r="D31" s="244"/>
      <c r="E31" s="244"/>
      <c r="F31" s="245"/>
      <c r="J31"/>
    </row>
    <row r="32" spans="1:10" ht="20.25" thickBot="1">
      <c r="A32" s="19" t="s">
        <v>0</v>
      </c>
      <c r="B32" s="71" t="s">
        <v>9</v>
      </c>
      <c r="C32" s="71" t="s">
        <v>21</v>
      </c>
      <c r="D32" s="72" t="s">
        <v>1</v>
      </c>
      <c r="E32" s="4" t="s">
        <v>4</v>
      </c>
      <c r="F32" s="4" t="s">
        <v>5</v>
      </c>
      <c r="J32"/>
    </row>
    <row r="33" spans="1:10" ht="20.25" thickBot="1">
      <c r="A33" s="70" t="s">
        <v>262</v>
      </c>
      <c r="B33" s="36" t="s">
        <v>240</v>
      </c>
      <c r="C33" s="37">
        <v>40439</v>
      </c>
      <c r="D33" s="73">
        <v>7</v>
      </c>
      <c r="E33" s="165">
        <v>42</v>
      </c>
      <c r="F33" s="74">
        <f t="shared" ref="F33:F38" si="1">(E33-D33)</f>
        <v>35</v>
      </c>
      <c r="G33" s="82" t="s">
        <v>36</v>
      </c>
      <c r="J33"/>
    </row>
    <row r="34" spans="1:10" ht="20.25" thickBot="1">
      <c r="A34" s="70" t="s">
        <v>160</v>
      </c>
      <c r="B34" s="36" t="s">
        <v>242</v>
      </c>
      <c r="C34" s="37">
        <v>40616</v>
      </c>
      <c r="D34" s="73">
        <v>22</v>
      </c>
      <c r="E34" s="165">
        <v>52</v>
      </c>
      <c r="F34" s="74">
        <f t="shared" si="1"/>
        <v>30</v>
      </c>
      <c r="G34" s="82" t="s">
        <v>37</v>
      </c>
      <c r="J34"/>
    </row>
    <row r="35" spans="1:10" ht="20.25" thickBot="1">
      <c r="A35" s="70" t="s">
        <v>271</v>
      </c>
      <c r="B35" s="36" t="s">
        <v>242</v>
      </c>
      <c r="C35" s="37">
        <v>40415</v>
      </c>
      <c r="D35" s="73">
        <v>19</v>
      </c>
      <c r="E35" s="22">
        <v>54</v>
      </c>
      <c r="F35" s="166">
        <f t="shared" si="1"/>
        <v>35</v>
      </c>
      <c r="G35" s="82" t="s">
        <v>17</v>
      </c>
    </row>
    <row r="36" spans="1:10" ht="19.5">
      <c r="A36" s="70" t="s">
        <v>155</v>
      </c>
      <c r="B36" s="36" t="s">
        <v>241</v>
      </c>
      <c r="C36" s="37">
        <v>40323</v>
      </c>
      <c r="D36" s="73">
        <v>0</v>
      </c>
      <c r="E36" s="22">
        <v>55</v>
      </c>
      <c r="F36" s="74">
        <f t="shared" si="1"/>
        <v>55</v>
      </c>
      <c r="J36"/>
    </row>
    <row r="37" spans="1:10" ht="19.5">
      <c r="A37" s="70" t="s">
        <v>272</v>
      </c>
      <c r="B37" s="36" t="s">
        <v>43</v>
      </c>
      <c r="C37" s="37">
        <v>40200</v>
      </c>
      <c r="D37" s="73">
        <v>24</v>
      </c>
      <c r="E37" s="22">
        <v>59</v>
      </c>
      <c r="F37" s="74">
        <f t="shared" si="1"/>
        <v>35</v>
      </c>
      <c r="J37"/>
    </row>
    <row r="38" spans="1:10" ht="19.5">
      <c r="A38" s="70" t="s">
        <v>156</v>
      </c>
      <c r="B38" s="36" t="s">
        <v>244</v>
      </c>
      <c r="C38" s="37">
        <v>40267</v>
      </c>
      <c r="D38" s="73">
        <v>24</v>
      </c>
      <c r="E38" s="22">
        <v>61</v>
      </c>
      <c r="F38" s="74">
        <f t="shared" si="1"/>
        <v>37</v>
      </c>
      <c r="J38"/>
    </row>
    <row r="39" spans="1:10" ht="20.25" thickBot="1">
      <c r="A39" s="191" t="s">
        <v>158</v>
      </c>
      <c r="B39" s="168" t="s">
        <v>243</v>
      </c>
      <c r="C39" s="169">
        <v>40470</v>
      </c>
      <c r="D39" s="170">
        <v>23</v>
      </c>
      <c r="E39" s="185" t="s">
        <v>10</v>
      </c>
      <c r="F39" s="188" t="s">
        <v>10</v>
      </c>
      <c r="J39"/>
    </row>
    <row r="40" spans="1:10">
      <c r="F40" s="1"/>
      <c r="J40"/>
    </row>
    <row r="41" spans="1:10">
      <c r="F41" s="1"/>
      <c r="J41"/>
    </row>
    <row r="42" spans="1:10">
      <c r="F42" s="1"/>
      <c r="J42"/>
    </row>
    <row r="43" spans="1:10">
      <c r="F43" s="1"/>
      <c r="J43"/>
    </row>
    <row r="44" spans="1:10">
      <c r="F44" s="1"/>
      <c r="J44"/>
    </row>
    <row r="45" spans="1:10">
      <c r="F45" s="1"/>
      <c r="J45"/>
    </row>
    <row r="46" spans="1:10">
      <c r="F46" s="1"/>
      <c r="J46"/>
    </row>
    <row r="47" spans="1:10">
      <c r="F47" s="1"/>
      <c r="J47"/>
    </row>
    <row r="48" spans="1:10">
      <c r="F48" s="1"/>
      <c r="J48"/>
    </row>
    <row r="49" spans="6:10">
      <c r="F49" s="1"/>
      <c r="J49"/>
    </row>
    <row r="50" spans="6:10">
      <c r="F50" s="1"/>
    </row>
    <row r="51" spans="6:10">
      <c r="F51" s="1"/>
    </row>
    <row r="52" spans="6:10">
      <c r="F52" s="1"/>
    </row>
    <row r="53" spans="6:10">
      <c r="F53" s="1"/>
    </row>
    <row r="54" spans="6:10">
      <c r="F54" s="1"/>
    </row>
    <row r="55" spans="6:10">
      <c r="F55" s="1"/>
    </row>
    <row r="56" spans="6:10">
      <c r="F56" s="1"/>
    </row>
    <row r="57" spans="6:10">
      <c r="F57" s="1"/>
    </row>
    <row r="58" spans="6:10">
      <c r="F58" s="1"/>
    </row>
    <row r="59" spans="6:10">
      <c r="F59" s="1"/>
    </row>
    <row r="60" spans="6:10">
      <c r="F60" s="1"/>
    </row>
    <row r="61" spans="6:10">
      <c r="F61" s="1"/>
    </row>
    <row r="62" spans="6:10">
      <c r="F62" s="1"/>
    </row>
    <row r="63" spans="6:10">
      <c r="F63" s="1"/>
    </row>
    <row r="64" spans="6:10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</sheetData>
  <sortState ref="A33:F39">
    <sortCondition ref="E33:E39"/>
  </sortState>
  <mergeCells count="9">
    <mergeCell ref="K10:S10"/>
    <mergeCell ref="A31:F31"/>
    <mergeCell ref="A1:F1"/>
    <mergeCell ref="A2:F2"/>
    <mergeCell ref="A3:F3"/>
    <mergeCell ref="A4:F4"/>
    <mergeCell ref="A5:F5"/>
    <mergeCell ref="A6:F6"/>
    <mergeCell ref="A8:F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10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50" t="str">
        <f>JUV!A1</f>
        <v>MAR DEL PLATA GOLF CLUB</v>
      </c>
      <c r="B1" s="250"/>
      <c r="C1" s="250"/>
      <c r="D1" s="250"/>
      <c r="E1" s="250"/>
      <c r="F1" s="250"/>
    </row>
    <row r="2" spans="1:7" ht="23.25">
      <c r="A2" s="254" t="str">
        <f>JUV!A2</f>
        <v>CANCHA NUEVA</v>
      </c>
      <c r="B2" s="254"/>
      <c r="C2" s="254"/>
      <c r="D2" s="254"/>
      <c r="E2" s="254"/>
      <c r="F2" s="254"/>
    </row>
    <row r="3" spans="1:7" ht="19.5">
      <c r="A3" s="251" t="s">
        <v>7</v>
      </c>
      <c r="B3" s="251"/>
      <c r="C3" s="251"/>
      <c r="D3" s="251"/>
      <c r="E3" s="251"/>
      <c r="F3" s="251"/>
    </row>
    <row r="4" spans="1:7" ht="26.25">
      <c r="A4" s="252" t="s">
        <v>12</v>
      </c>
      <c r="B4" s="252"/>
      <c r="C4" s="252"/>
      <c r="D4" s="252"/>
      <c r="E4" s="252"/>
      <c r="F4" s="252"/>
    </row>
    <row r="5" spans="1:7" ht="19.5">
      <c r="A5" s="253" t="s">
        <v>14</v>
      </c>
      <c r="B5" s="253"/>
      <c r="C5" s="253"/>
      <c r="D5" s="253"/>
      <c r="E5" s="253"/>
      <c r="F5" s="253"/>
    </row>
    <row r="6" spans="1:7" ht="19.5">
      <c r="A6" s="246" t="str">
        <f>JUV!A6</f>
        <v>DOMINGO 28 DE NOVIEMBRE DE 2021</v>
      </c>
      <c r="B6" s="246"/>
      <c r="C6" s="246"/>
      <c r="D6" s="246"/>
      <c r="E6" s="246"/>
      <c r="F6" s="246"/>
    </row>
    <row r="7" spans="1:7" ht="20.25" thickBot="1">
      <c r="A7" s="10"/>
      <c r="B7" s="10"/>
      <c r="C7" s="10"/>
      <c r="D7" s="10"/>
      <c r="E7" s="10"/>
      <c r="F7" s="10"/>
    </row>
    <row r="8" spans="1:7" ht="17.100000000000001" customHeight="1" thickBot="1">
      <c r="A8" s="260" t="s">
        <v>33</v>
      </c>
      <c r="B8" s="261"/>
      <c r="C8" s="261"/>
      <c r="D8" s="261"/>
      <c r="E8" s="261"/>
      <c r="F8" s="262"/>
      <c r="G8" s="205"/>
    </row>
    <row r="9" spans="1:7" s="67" customFormat="1" ht="17.100000000000001" customHeight="1" thickBot="1">
      <c r="A9" s="206" t="s">
        <v>0</v>
      </c>
      <c r="B9" s="207" t="s">
        <v>9</v>
      </c>
      <c r="C9" s="207" t="s">
        <v>21</v>
      </c>
      <c r="D9" s="208" t="s">
        <v>1</v>
      </c>
      <c r="E9" s="209" t="s">
        <v>4</v>
      </c>
      <c r="F9" s="209" t="s">
        <v>5</v>
      </c>
      <c r="G9" s="210"/>
    </row>
    <row r="10" spans="1:7" ht="17.100000000000001" customHeight="1" thickBot="1">
      <c r="A10" s="211" t="s">
        <v>165</v>
      </c>
      <c r="B10" s="212" t="s">
        <v>239</v>
      </c>
      <c r="C10" s="213">
        <v>41277</v>
      </c>
      <c r="D10" s="214">
        <v>-6</v>
      </c>
      <c r="E10" s="215">
        <v>36</v>
      </c>
      <c r="F10" s="216">
        <f t="shared" ref="F10:F28" si="0">(E10-D10)</f>
        <v>42</v>
      </c>
      <c r="G10" s="217" t="s">
        <v>36</v>
      </c>
    </row>
    <row r="11" spans="1:7" ht="17.100000000000001" customHeight="1" thickBot="1">
      <c r="A11" s="211" t="s">
        <v>164</v>
      </c>
      <c r="B11" s="212" t="s">
        <v>242</v>
      </c>
      <c r="C11" s="213">
        <v>41123</v>
      </c>
      <c r="D11" s="214">
        <v>8</v>
      </c>
      <c r="E11" s="215">
        <v>39</v>
      </c>
      <c r="F11" s="216">
        <f t="shared" si="0"/>
        <v>31</v>
      </c>
      <c r="G11" s="218" t="s">
        <v>37</v>
      </c>
    </row>
    <row r="12" spans="1:7" ht="17.100000000000001" customHeight="1">
      <c r="A12" s="211" t="s">
        <v>255</v>
      </c>
      <c r="B12" s="212" t="s">
        <v>243</v>
      </c>
      <c r="C12" s="213">
        <v>41012</v>
      </c>
      <c r="D12" s="214">
        <v>12</v>
      </c>
      <c r="E12" s="219">
        <v>42</v>
      </c>
      <c r="F12" s="216">
        <f t="shared" si="0"/>
        <v>30</v>
      </c>
      <c r="G12" s="205"/>
    </row>
    <row r="13" spans="1:7" ht="17.100000000000001" customHeight="1" thickBot="1">
      <c r="A13" s="211" t="s">
        <v>166</v>
      </c>
      <c r="B13" s="212" t="s">
        <v>243</v>
      </c>
      <c r="C13" s="213">
        <v>41730</v>
      </c>
      <c r="D13" s="214">
        <v>0</v>
      </c>
      <c r="E13" s="219">
        <v>43</v>
      </c>
      <c r="F13" s="216">
        <f t="shared" si="0"/>
        <v>43</v>
      </c>
      <c r="G13" s="205"/>
    </row>
    <row r="14" spans="1:7" ht="17.100000000000001" customHeight="1" thickBot="1">
      <c r="A14" s="211" t="s">
        <v>171</v>
      </c>
      <c r="B14" s="212" t="s">
        <v>239</v>
      </c>
      <c r="C14" s="213">
        <v>41139</v>
      </c>
      <c r="D14" s="214">
        <v>14</v>
      </c>
      <c r="E14" s="219">
        <v>43</v>
      </c>
      <c r="F14" s="235">
        <f t="shared" si="0"/>
        <v>29</v>
      </c>
      <c r="G14" s="217" t="s">
        <v>17</v>
      </c>
    </row>
    <row r="15" spans="1:7" ht="17.100000000000001" customHeight="1">
      <c r="A15" s="211" t="s">
        <v>170</v>
      </c>
      <c r="B15" s="212" t="s">
        <v>43</v>
      </c>
      <c r="C15" s="213">
        <v>41174</v>
      </c>
      <c r="D15" s="214">
        <v>12</v>
      </c>
      <c r="E15" s="219">
        <v>43</v>
      </c>
      <c r="F15" s="216">
        <f t="shared" si="0"/>
        <v>31</v>
      </c>
      <c r="G15" s="210"/>
    </row>
    <row r="16" spans="1:7" ht="17.100000000000001" customHeight="1">
      <c r="A16" s="211" t="s">
        <v>168</v>
      </c>
      <c r="B16" s="212" t="s">
        <v>243</v>
      </c>
      <c r="C16" s="213">
        <v>40952</v>
      </c>
      <c r="D16" s="214">
        <v>8</v>
      </c>
      <c r="E16" s="219">
        <v>45</v>
      </c>
      <c r="F16" s="216">
        <f t="shared" si="0"/>
        <v>37</v>
      </c>
      <c r="G16" s="220"/>
    </row>
    <row r="17" spans="1:7" ht="17.100000000000001" customHeight="1">
      <c r="A17" s="211" t="s">
        <v>180</v>
      </c>
      <c r="B17" s="212" t="s">
        <v>241</v>
      </c>
      <c r="C17" s="213">
        <v>41881</v>
      </c>
      <c r="D17" s="214">
        <v>0</v>
      </c>
      <c r="E17" s="219">
        <v>48</v>
      </c>
      <c r="F17" s="216">
        <f t="shared" si="0"/>
        <v>48</v>
      </c>
      <c r="G17" s="210"/>
    </row>
    <row r="18" spans="1:7" ht="17.100000000000001" customHeight="1">
      <c r="A18" s="211" t="s">
        <v>174</v>
      </c>
      <c r="B18" s="212" t="s">
        <v>243</v>
      </c>
      <c r="C18" s="213">
        <v>41031</v>
      </c>
      <c r="D18" s="214">
        <v>0</v>
      </c>
      <c r="E18" s="219">
        <v>51</v>
      </c>
      <c r="F18" s="216">
        <f t="shared" si="0"/>
        <v>51</v>
      </c>
      <c r="G18" s="210"/>
    </row>
    <row r="19" spans="1:7" ht="17.100000000000001" customHeight="1">
      <c r="A19" s="211" t="s">
        <v>173</v>
      </c>
      <c r="B19" s="212" t="s">
        <v>239</v>
      </c>
      <c r="C19" s="213">
        <v>41409</v>
      </c>
      <c r="D19" s="214">
        <v>19</v>
      </c>
      <c r="E19" s="219">
        <v>51</v>
      </c>
      <c r="F19" s="216">
        <f t="shared" si="0"/>
        <v>32</v>
      </c>
      <c r="G19" s="210"/>
    </row>
    <row r="20" spans="1:7" ht="17.100000000000001" customHeight="1">
      <c r="A20" s="211" t="s">
        <v>256</v>
      </c>
      <c r="B20" s="212" t="s">
        <v>239</v>
      </c>
      <c r="C20" s="213">
        <v>41197</v>
      </c>
      <c r="D20" s="214">
        <v>19</v>
      </c>
      <c r="E20" s="219">
        <v>51</v>
      </c>
      <c r="F20" s="216">
        <f t="shared" si="0"/>
        <v>32</v>
      </c>
      <c r="G20" s="210"/>
    </row>
    <row r="21" spans="1:7" ht="17.100000000000001" customHeight="1">
      <c r="A21" s="211" t="s">
        <v>169</v>
      </c>
      <c r="B21" s="212" t="s">
        <v>243</v>
      </c>
      <c r="C21" s="213">
        <v>41184</v>
      </c>
      <c r="D21" s="214">
        <v>19</v>
      </c>
      <c r="E21" s="219">
        <v>52</v>
      </c>
      <c r="F21" s="216">
        <f t="shared" si="0"/>
        <v>33</v>
      </c>
      <c r="G21" s="210"/>
    </row>
    <row r="22" spans="1:7" ht="17.100000000000001" customHeight="1">
      <c r="A22" s="211" t="s">
        <v>176</v>
      </c>
      <c r="B22" s="212" t="s">
        <v>43</v>
      </c>
      <c r="C22" s="213">
        <v>41428</v>
      </c>
      <c r="D22" s="214">
        <v>19</v>
      </c>
      <c r="E22" s="219">
        <v>52</v>
      </c>
      <c r="F22" s="216">
        <f t="shared" si="0"/>
        <v>33</v>
      </c>
      <c r="G22" s="210"/>
    </row>
    <row r="23" spans="1:7" ht="17.100000000000001" customHeight="1">
      <c r="A23" s="211" t="s">
        <v>257</v>
      </c>
      <c r="B23" s="212" t="s">
        <v>243</v>
      </c>
      <c r="C23" s="213">
        <v>41025</v>
      </c>
      <c r="D23" s="214">
        <v>0</v>
      </c>
      <c r="E23" s="219">
        <v>55</v>
      </c>
      <c r="F23" s="216">
        <f t="shared" si="0"/>
        <v>55</v>
      </c>
      <c r="G23" s="210"/>
    </row>
    <row r="24" spans="1:7" ht="17.100000000000001" customHeight="1">
      <c r="A24" s="211" t="s">
        <v>185</v>
      </c>
      <c r="B24" s="212" t="s">
        <v>241</v>
      </c>
      <c r="C24" s="213">
        <v>41592</v>
      </c>
      <c r="D24" s="214">
        <v>0</v>
      </c>
      <c r="E24" s="219">
        <v>55</v>
      </c>
      <c r="F24" s="216">
        <f t="shared" si="0"/>
        <v>55</v>
      </c>
      <c r="G24" s="210"/>
    </row>
    <row r="25" spans="1:7" ht="17.100000000000001" customHeight="1">
      <c r="A25" s="211" t="s">
        <v>258</v>
      </c>
      <c r="B25" s="212" t="s">
        <v>241</v>
      </c>
      <c r="C25" s="213">
        <v>41387</v>
      </c>
      <c r="D25" s="214">
        <v>19</v>
      </c>
      <c r="E25" s="219">
        <v>55</v>
      </c>
      <c r="F25" s="216">
        <f t="shared" si="0"/>
        <v>36</v>
      </c>
      <c r="G25" s="210"/>
    </row>
    <row r="26" spans="1:7" ht="17.100000000000001" customHeight="1">
      <c r="A26" s="211" t="s">
        <v>175</v>
      </c>
      <c r="B26" s="212" t="s">
        <v>241</v>
      </c>
      <c r="C26" s="213">
        <v>41775</v>
      </c>
      <c r="D26" s="214">
        <v>0</v>
      </c>
      <c r="E26" s="219">
        <v>57</v>
      </c>
      <c r="F26" s="216">
        <f t="shared" si="0"/>
        <v>57</v>
      </c>
      <c r="G26" s="210"/>
    </row>
    <row r="27" spans="1:7" ht="17.100000000000001" customHeight="1">
      <c r="A27" s="211" t="s">
        <v>172</v>
      </c>
      <c r="B27" s="212" t="s">
        <v>244</v>
      </c>
      <c r="C27" s="213">
        <v>40954</v>
      </c>
      <c r="D27" s="214">
        <v>19</v>
      </c>
      <c r="E27" s="219">
        <v>59</v>
      </c>
      <c r="F27" s="216">
        <f t="shared" si="0"/>
        <v>40</v>
      </c>
      <c r="G27" s="210"/>
    </row>
    <row r="28" spans="1:7" ht="17.100000000000001" customHeight="1">
      <c r="A28" s="211" t="s">
        <v>178</v>
      </c>
      <c r="B28" s="212" t="s">
        <v>43</v>
      </c>
      <c r="C28" s="213">
        <v>41201</v>
      </c>
      <c r="D28" s="214">
        <v>19</v>
      </c>
      <c r="E28" s="219">
        <v>67</v>
      </c>
      <c r="F28" s="216">
        <f t="shared" si="0"/>
        <v>48</v>
      </c>
      <c r="G28" s="210"/>
    </row>
    <row r="29" spans="1:7" ht="17.100000000000001" customHeight="1" thickBot="1">
      <c r="A29" s="221" t="s">
        <v>163</v>
      </c>
      <c r="B29" s="222" t="s">
        <v>238</v>
      </c>
      <c r="C29" s="223">
        <v>41137</v>
      </c>
      <c r="D29" s="224">
        <v>10</v>
      </c>
      <c r="E29" s="225" t="s">
        <v>10</v>
      </c>
      <c r="F29" s="226" t="s">
        <v>10</v>
      </c>
      <c r="G29" s="210"/>
    </row>
    <row r="30" spans="1:7" ht="17.100000000000001" customHeight="1" thickBot="1">
      <c r="A30" s="227"/>
      <c r="B30" s="228"/>
      <c r="C30" s="229"/>
      <c r="D30" s="230"/>
      <c r="E30" s="205"/>
      <c r="F30" s="205"/>
      <c r="G30" s="205"/>
    </row>
    <row r="31" spans="1:7" ht="17.100000000000001" customHeight="1" thickBot="1">
      <c r="A31" s="263" t="s">
        <v>34</v>
      </c>
      <c r="B31" s="264"/>
      <c r="C31" s="264"/>
      <c r="D31" s="264"/>
      <c r="E31" s="264"/>
      <c r="F31" s="265"/>
      <c r="G31" s="205"/>
    </row>
    <row r="32" spans="1:7" ht="17.100000000000001" customHeight="1" thickBot="1">
      <c r="A32" s="206" t="s">
        <v>0</v>
      </c>
      <c r="B32" s="207" t="s">
        <v>9</v>
      </c>
      <c r="C32" s="207" t="s">
        <v>21</v>
      </c>
      <c r="D32" s="208" t="s">
        <v>1</v>
      </c>
      <c r="E32" s="209" t="s">
        <v>4</v>
      </c>
      <c r="F32" s="209" t="s">
        <v>5</v>
      </c>
      <c r="G32" s="205"/>
    </row>
    <row r="33" spans="1:7" ht="17.100000000000001" customHeight="1" thickBot="1">
      <c r="A33" s="211" t="s">
        <v>188</v>
      </c>
      <c r="B33" s="212" t="s">
        <v>243</v>
      </c>
      <c r="C33" s="213">
        <v>40917</v>
      </c>
      <c r="D33" s="214">
        <v>0</v>
      </c>
      <c r="E33" s="215">
        <v>46</v>
      </c>
      <c r="F33" s="216">
        <f t="shared" ref="F33:F41" si="1">(E33-D33)</f>
        <v>46</v>
      </c>
      <c r="G33" s="217" t="s">
        <v>36</v>
      </c>
    </row>
    <row r="34" spans="1:7" ht="17.100000000000001" customHeight="1" thickBot="1">
      <c r="A34" s="211" t="s">
        <v>187</v>
      </c>
      <c r="B34" s="212" t="s">
        <v>242</v>
      </c>
      <c r="C34" s="213">
        <v>41055</v>
      </c>
      <c r="D34" s="214">
        <v>21</v>
      </c>
      <c r="E34" s="215">
        <v>49</v>
      </c>
      <c r="F34" s="216">
        <f t="shared" si="1"/>
        <v>28</v>
      </c>
      <c r="G34" s="217" t="s">
        <v>37</v>
      </c>
    </row>
    <row r="35" spans="1:7" ht="17.100000000000001" customHeight="1" thickBot="1">
      <c r="A35" s="211" t="s">
        <v>186</v>
      </c>
      <c r="B35" s="212" t="s">
        <v>241</v>
      </c>
      <c r="C35" s="213">
        <v>40984</v>
      </c>
      <c r="D35" s="214">
        <v>12</v>
      </c>
      <c r="E35" s="219">
        <v>51</v>
      </c>
      <c r="F35" s="216">
        <f t="shared" si="1"/>
        <v>39</v>
      </c>
    </row>
    <row r="36" spans="1:7" ht="17.100000000000001" customHeight="1" thickBot="1">
      <c r="A36" s="211" t="s">
        <v>197</v>
      </c>
      <c r="B36" s="212" t="s">
        <v>43</v>
      </c>
      <c r="C36" s="213">
        <v>41369</v>
      </c>
      <c r="D36" s="214">
        <v>22</v>
      </c>
      <c r="E36" s="219">
        <v>58</v>
      </c>
      <c r="F36" s="235">
        <f t="shared" si="1"/>
        <v>36</v>
      </c>
      <c r="G36" s="218" t="s">
        <v>17</v>
      </c>
    </row>
    <row r="37" spans="1:7" ht="17.100000000000001" customHeight="1">
      <c r="A37" s="211" t="s">
        <v>191</v>
      </c>
      <c r="B37" s="212" t="s">
        <v>240</v>
      </c>
      <c r="C37" s="213">
        <v>41129</v>
      </c>
      <c r="D37" s="214">
        <v>20</v>
      </c>
      <c r="E37" s="219">
        <v>59</v>
      </c>
      <c r="F37" s="216">
        <f t="shared" si="1"/>
        <v>39</v>
      </c>
      <c r="G37" s="205"/>
    </row>
    <row r="38" spans="1:7" ht="17.100000000000001" customHeight="1">
      <c r="A38" s="211" t="s">
        <v>196</v>
      </c>
      <c r="B38" s="212" t="s">
        <v>241</v>
      </c>
      <c r="C38" s="213">
        <v>42732</v>
      </c>
      <c r="D38" s="214">
        <v>0</v>
      </c>
      <c r="E38" s="219">
        <v>61</v>
      </c>
      <c r="F38" s="216">
        <f t="shared" si="1"/>
        <v>61</v>
      </c>
      <c r="G38" s="205"/>
    </row>
    <row r="39" spans="1:7" ht="17.100000000000001" customHeight="1">
      <c r="A39" s="211" t="s">
        <v>189</v>
      </c>
      <c r="B39" s="212" t="s">
        <v>242</v>
      </c>
      <c r="C39" s="213">
        <v>41423</v>
      </c>
      <c r="D39" s="214">
        <v>22</v>
      </c>
      <c r="E39" s="219">
        <v>64</v>
      </c>
      <c r="F39" s="216">
        <f t="shared" si="1"/>
        <v>42</v>
      </c>
      <c r="G39" s="220"/>
    </row>
    <row r="40" spans="1:7" ht="17.100000000000001" customHeight="1">
      <c r="A40" s="211" t="s">
        <v>200</v>
      </c>
      <c r="B40" s="212" t="s">
        <v>243</v>
      </c>
      <c r="C40" s="213">
        <v>40909</v>
      </c>
      <c r="D40" s="214">
        <v>0</v>
      </c>
      <c r="E40" s="219">
        <v>66</v>
      </c>
      <c r="F40" s="216">
        <f t="shared" si="1"/>
        <v>66</v>
      </c>
      <c r="G40" s="205"/>
    </row>
    <row r="41" spans="1:7" ht="17.100000000000001" customHeight="1">
      <c r="A41" s="211" t="s">
        <v>198</v>
      </c>
      <c r="B41" s="212" t="s">
        <v>241</v>
      </c>
      <c r="C41" s="213">
        <v>41410</v>
      </c>
      <c r="D41" s="214">
        <v>13</v>
      </c>
      <c r="E41" s="219">
        <v>76</v>
      </c>
      <c r="F41" s="216">
        <f t="shared" si="1"/>
        <v>63</v>
      </c>
      <c r="G41" s="205"/>
    </row>
    <row r="42" spans="1:7" ht="17.100000000000001" customHeight="1">
      <c r="A42" s="231" t="s">
        <v>190</v>
      </c>
      <c r="B42" s="212" t="s">
        <v>243</v>
      </c>
      <c r="C42" s="213">
        <v>40933</v>
      </c>
      <c r="D42" s="214">
        <v>20</v>
      </c>
      <c r="E42" s="232" t="s">
        <v>10</v>
      </c>
      <c r="F42" s="233" t="s">
        <v>10</v>
      </c>
      <c r="G42" s="205"/>
    </row>
    <row r="43" spans="1:7" ht="17.100000000000001" customHeight="1">
      <c r="A43" s="231" t="s">
        <v>194</v>
      </c>
      <c r="B43" s="212" t="s">
        <v>248</v>
      </c>
      <c r="C43" s="213">
        <v>41461</v>
      </c>
      <c r="D43" s="214">
        <v>22</v>
      </c>
      <c r="E43" s="232" t="s">
        <v>10</v>
      </c>
      <c r="F43" s="233" t="s">
        <v>10</v>
      </c>
      <c r="G43" s="205"/>
    </row>
    <row r="44" spans="1:7" ht="17.100000000000001" customHeight="1">
      <c r="A44" s="231" t="s">
        <v>193</v>
      </c>
      <c r="B44" s="212" t="s">
        <v>243</v>
      </c>
      <c r="C44" s="213">
        <v>41082</v>
      </c>
      <c r="D44" s="214">
        <v>21</v>
      </c>
      <c r="E44" s="232" t="s">
        <v>10</v>
      </c>
      <c r="F44" s="233" t="s">
        <v>10</v>
      </c>
      <c r="G44" s="205"/>
    </row>
    <row r="45" spans="1:7" ht="17.100000000000001" customHeight="1">
      <c r="A45" s="231" t="s">
        <v>192</v>
      </c>
      <c r="B45" s="212" t="s">
        <v>242</v>
      </c>
      <c r="C45" s="213">
        <v>41073</v>
      </c>
      <c r="D45" s="214">
        <v>22</v>
      </c>
      <c r="E45" s="232" t="s">
        <v>10</v>
      </c>
      <c r="F45" s="233" t="s">
        <v>10</v>
      </c>
      <c r="G45" s="205"/>
    </row>
    <row r="46" spans="1:7" ht="17.100000000000001" customHeight="1">
      <c r="A46" s="231" t="s">
        <v>195</v>
      </c>
      <c r="B46" s="212" t="s">
        <v>244</v>
      </c>
      <c r="C46" s="213">
        <v>41885</v>
      </c>
      <c r="D46" s="214">
        <v>0</v>
      </c>
      <c r="E46" s="232" t="s">
        <v>10</v>
      </c>
      <c r="F46" s="233" t="s">
        <v>10</v>
      </c>
      <c r="G46" s="205"/>
    </row>
    <row r="47" spans="1:7" ht="17.100000000000001" customHeight="1" thickBot="1">
      <c r="A47" s="221" t="s">
        <v>199</v>
      </c>
      <c r="B47" s="222" t="s">
        <v>241</v>
      </c>
      <c r="C47" s="223">
        <v>41203</v>
      </c>
      <c r="D47" s="224">
        <v>0</v>
      </c>
      <c r="E47" s="225" t="s">
        <v>10</v>
      </c>
      <c r="F47" s="226" t="s">
        <v>275</v>
      </c>
      <c r="G47" s="205"/>
    </row>
    <row r="48" spans="1:7">
      <c r="A48" s="205"/>
      <c r="B48" s="234"/>
      <c r="C48" s="234"/>
      <c r="D48" s="234"/>
      <c r="E48" s="234"/>
      <c r="F48" s="205"/>
      <c r="G48" s="205"/>
    </row>
    <row r="49" spans="1:7">
      <c r="A49" s="205"/>
      <c r="B49" s="234"/>
      <c r="C49" s="234"/>
      <c r="D49" s="234"/>
      <c r="E49" s="234"/>
      <c r="F49" s="205"/>
      <c r="G49" s="205"/>
    </row>
    <row r="50" spans="1:7">
      <c r="A50" s="205"/>
      <c r="B50" s="234"/>
      <c r="C50" s="234"/>
      <c r="D50" s="234"/>
      <c r="E50" s="234"/>
      <c r="F50" s="205"/>
      <c r="G50" s="205"/>
    </row>
    <row r="51" spans="1:7">
      <c r="F51" s="1"/>
    </row>
    <row r="52" spans="1:7">
      <c r="F52" s="1"/>
    </row>
    <row r="53" spans="1:7">
      <c r="F53" s="1"/>
    </row>
    <row r="54" spans="1:7">
      <c r="F54" s="1"/>
    </row>
    <row r="55" spans="1:7">
      <c r="F55" s="1"/>
    </row>
    <row r="56" spans="1:7">
      <c r="F56" s="1"/>
    </row>
    <row r="57" spans="1:7">
      <c r="F57" s="1"/>
    </row>
    <row r="58" spans="1:7">
      <c r="F58" s="1"/>
    </row>
    <row r="59" spans="1:7">
      <c r="F59" s="1"/>
    </row>
    <row r="60" spans="1:7">
      <c r="F60" s="1"/>
    </row>
    <row r="61" spans="1:7">
      <c r="F61" s="1"/>
    </row>
    <row r="62" spans="1:7">
      <c r="F62" s="1"/>
    </row>
    <row r="63" spans="1:7">
      <c r="F63" s="1"/>
    </row>
    <row r="64" spans="1:7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</sheetData>
  <sortState ref="A33:F47">
    <sortCondition ref="E33:E47"/>
  </sortState>
  <mergeCells count="8">
    <mergeCell ref="A6:F6"/>
    <mergeCell ref="A8:F8"/>
    <mergeCell ref="A31:F31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76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6"/>
    <col min="9" max="16384" width="11.42578125" style="1"/>
  </cols>
  <sheetData>
    <row r="1" spans="1:16" ht="30.75">
      <c r="A1" s="250" t="str">
        <f>JUV!A1</f>
        <v>MAR DEL PLATA GOLF CLUB</v>
      </c>
      <c r="B1" s="250"/>
      <c r="C1" s="250"/>
      <c r="D1" s="250"/>
      <c r="E1" s="250"/>
      <c r="F1" s="250"/>
    </row>
    <row r="2" spans="1:16" ht="23.25">
      <c r="A2" s="254" t="str">
        <f>JUV!A2</f>
        <v>CANCHA NUEVA</v>
      </c>
      <c r="B2" s="254"/>
      <c r="C2" s="254"/>
      <c r="D2" s="254"/>
      <c r="E2" s="254"/>
      <c r="F2" s="254"/>
    </row>
    <row r="3" spans="1:16" ht="19.5">
      <c r="A3" s="251" t="s">
        <v>7</v>
      </c>
      <c r="B3" s="251"/>
      <c r="C3" s="251"/>
      <c r="D3" s="251"/>
      <c r="E3" s="251"/>
      <c r="F3" s="251"/>
    </row>
    <row r="4" spans="1:16" ht="26.25">
      <c r="A4" s="252" t="s">
        <v>12</v>
      </c>
      <c r="B4" s="252"/>
      <c r="C4" s="252"/>
      <c r="D4" s="252"/>
      <c r="E4" s="252"/>
      <c r="F4" s="252"/>
    </row>
    <row r="5" spans="1:16" ht="19.5">
      <c r="A5" s="253" t="s">
        <v>14</v>
      </c>
      <c r="B5" s="253"/>
      <c r="C5" s="253"/>
      <c r="D5" s="253"/>
      <c r="E5" s="253"/>
      <c r="F5" s="253"/>
    </row>
    <row r="6" spans="1:16" ht="19.5">
      <c r="A6" s="246" t="str">
        <f>JUV!A6</f>
        <v>DOMINGO 28 DE NOVIEMBRE DE 2021</v>
      </c>
      <c r="B6" s="246"/>
      <c r="C6" s="246"/>
      <c r="D6" s="246"/>
      <c r="E6" s="246"/>
      <c r="F6" s="246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56" t="s">
        <v>32</v>
      </c>
      <c r="B8" s="257"/>
      <c r="C8" s="257"/>
      <c r="D8" s="257"/>
      <c r="E8" s="257"/>
      <c r="F8" s="258"/>
    </row>
    <row r="9" spans="1:16" s="67" customFormat="1" ht="20.25" thickBot="1">
      <c r="A9" s="19" t="s">
        <v>0</v>
      </c>
      <c r="B9" s="71" t="s">
        <v>9</v>
      </c>
      <c r="C9" s="71" t="s">
        <v>21</v>
      </c>
      <c r="D9" s="72" t="s">
        <v>1</v>
      </c>
      <c r="E9" s="4" t="s">
        <v>4</v>
      </c>
      <c r="F9" s="4" t="s">
        <v>5</v>
      </c>
      <c r="H9" s="26"/>
      <c r="K9" s="1"/>
      <c r="L9" s="1"/>
      <c r="M9" s="1"/>
      <c r="N9" s="1"/>
      <c r="O9" s="1"/>
      <c r="P9" s="1"/>
    </row>
    <row r="10" spans="1:16" ht="20.25" thickBot="1">
      <c r="A10" s="70" t="s">
        <v>261</v>
      </c>
      <c r="B10" s="36" t="s">
        <v>240</v>
      </c>
      <c r="C10" s="37">
        <v>39177</v>
      </c>
      <c r="D10" s="73">
        <v>11</v>
      </c>
      <c r="E10" s="165">
        <v>50</v>
      </c>
      <c r="F10" s="74">
        <f t="shared" ref="F10:F16" si="0">(E10-D10)</f>
        <v>39</v>
      </c>
      <c r="G10" s="82" t="s">
        <v>36</v>
      </c>
      <c r="J10" s="67"/>
      <c r="K10" s="67"/>
      <c r="L10" s="67"/>
      <c r="M10" s="67"/>
    </row>
    <row r="11" spans="1:16" ht="20.25" thickBot="1">
      <c r="A11" s="70" t="s">
        <v>235</v>
      </c>
      <c r="B11" s="36" t="s">
        <v>240</v>
      </c>
      <c r="C11" s="37">
        <v>39084</v>
      </c>
      <c r="D11" s="73">
        <v>0</v>
      </c>
      <c r="E11" s="22">
        <v>54</v>
      </c>
      <c r="F11" s="74">
        <f t="shared" si="0"/>
        <v>54</v>
      </c>
      <c r="J11" s="67"/>
      <c r="K11" s="67"/>
      <c r="L11" s="67"/>
      <c r="M11" s="67"/>
      <c r="N11" s="67"/>
      <c r="O11" s="67"/>
    </row>
    <row r="12" spans="1:16" ht="20.25" thickBot="1">
      <c r="A12" s="70" t="s">
        <v>233</v>
      </c>
      <c r="B12" s="36" t="s">
        <v>240</v>
      </c>
      <c r="C12" s="37">
        <v>38531</v>
      </c>
      <c r="D12" s="73">
        <v>22</v>
      </c>
      <c r="E12" s="22">
        <v>57</v>
      </c>
      <c r="F12" s="166">
        <f t="shared" si="0"/>
        <v>35</v>
      </c>
      <c r="G12" s="82" t="s">
        <v>17</v>
      </c>
    </row>
    <row r="13" spans="1:16" ht="19.5">
      <c r="A13" s="70" t="s">
        <v>259</v>
      </c>
      <c r="B13" s="36" t="s">
        <v>241</v>
      </c>
      <c r="C13" s="37">
        <v>39391</v>
      </c>
      <c r="D13" s="73">
        <v>0</v>
      </c>
      <c r="E13" s="22">
        <v>60</v>
      </c>
      <c r="F13" s="74">
        <f t="shared" si="0"/>
        <v>60</v>
      </c>
      <c r="G13" s="67"/>
    </row>
    <row r="14" spans="1:16" ht="19.5">
      <c r="A14" s="70" t="s">
        <v>232</v>
      </c>
      <c r="B14" s="36" t="s">
        <v>242</v>
      </c>
      <c r="C14" s="37">
        <v>38216</v>
      </c>
      <c r="D14" s="73">
        <v>0</v>
      </c>
      <c r="E14" s="22">
        <v>61</v>
      </c>
      <c r="F14" s="74">
        <f t="shared" si="0"/>
        <v>61</v>
      </c>
      <c r="G14" s="67"/>
    </row>
    <row r="15" spans="1:16" ht="19.5">
      <c r="A15" s="70" t="s">
        <v>260</v>
      </c>
      <c r="B15" s="36" t="s">
        <v>240</v>
      </c>
      <c r="C15" s="37">
        <v>39412</v>
      </c>
      <c r="D15" s="73">
        <v>22</v>
      </c>
      <c r="E15" s="22">
        <v>67</v>
      </c>
      <c r="F15" s="74">
        <f t="shared" si="0"/>
        <v>45</v>
      </c>
    </row>
    <row r="16" spans="1:16" ht="20.25" thickBot="1">
      <c r="A16" s="167" t="s">
        <v>231</v>
      </c>
      <c r="B16" s="168" t="s">
        <v>240</v>
      </c>
      <c r="C16" s="169">
        <v>38085</v>
      </c>
      <c r="D16" s="170">
        <v>0</v>
      </c>
      <c r="E16" s="171">
        <v>80</v>
      </c>
      <c r="F16" s="172">
        <f t="shared" si="0"/>
        <v>80</v>
      </c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</sheetData>
  <sortState ref="A10:F16">
    <sortCondition ref="E10:E16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9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50" t="str">
        <f>JUV!A1</f>
        <v>MAR DEL PLATA GOLF CLUB</v>
      </c>
      <c r="B1" s="250"/>
      <c r="C1" s="250"/>
    </row>
    <row r="2" spans="1:4" ht="23.25">
      <c r="A2" s="254" t="str">
        <f>JUV!A2</f>
        <v>CANCHA NUEVA</v>
      </c>
      <c r="B2" s="254"/>
      <c r="C2" s="254"/>
    </row>
    <row r="3" spans="1:4">
      <c r="A3" s="266" t="s">
        <v>7</v>
      </c>
      <c r="B3" s="266"/>
      <c r="C3" s="266"/>
    </row>
    <row r="4" spans="1:4" ht="26.25">
      <c r="A4" s="252" t="s">
        <v>12</v>
      </c>
      <c r="B4" s="252"/>
      <c r="C4" s="252"/>
    </row>
    <row r="5" spans="1:4" ht="19.5">
      <c r="A5" s="253" t="s">
        <v>19</v>
      </c>
      <c r="B5" s="253"/>
      <c r="C5" s="253"/>
    </row>
    <row r="6" spans="1:4" ht="19.5">
      <c r="A6" s="246" t="str">
        <f>JUV!A6</f>
        <v>DOMINGO 28 DE NOVIEMBRE DE 2021</v>
      </c>
      <c r="B6" s="246"/>
      <c r="C6" s="246"/>
    </row>
    <row r="7" spans="1:4" ht="20.25" thickBot="1">
      <c r="A7" s="9"/>
      <c r="B7" s="9"/>
      <c r="C7" s="9"/>
    </row>
    <row r="8" spans="1:4" ht="20.25" thickBot="1">
      <c r="A8" s="256" t="s">
        <v>13</v>
      </c>
      <c r="B8" s="257"/>
      <c r="C8" s="258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9"/>
    </row>
    <row r="10" spans="1:4" ht="20.25" thickBot="1">
      <c r="A10" s="5" t="s">
        <v>217</v>
      </c>
      <c r="B10" s="7" t="s">
        <v>43</v>
      </c>
      <c r="C10" s="6">
        <v>23</v>
      </c>
      <c r="D10" s="25" t="s">
        <v>20</v>
      </c>
    </row>
    <row r="11" spans="1:4" ht="20.25" thickBot="1">
      <c r="A11" s="5" t="s">
        <v>183</v>
      </c>
      <c r="B11" s="7" t="s">
        <v>244</v>
      </c>
      <c r="C11" s="6">
        <v>24</v>
      </c>
      <c r="D11" s="25" t="s">
        <v>20</v>
      </c>
    </row>
    <row r="12" spans="1:4" ht="20.25" thickBot="1">
      <c r="A12" s="5" t="s">
        <v>212</v>
      </c>
      <c r="B12" s="7" t="s">
        <v>242</v>
      </c>
      <c r="C12" s="6">
        <v>25</v>
      </c>
      <c r="D12" s="25" t="s">
        <v>20</v>
      </c>
    </row>
    <row r="13" spans="1:4" ht="20.25" thickBot="1">
      <c r="A13" s="5" t="s">
        <v>202</v>
      </c>
      <c r="B13" s="7" t="s">
        <v>265</v>
      </c>
      <c r="C13" s="6">
        <v>25</v>
      </c>
      <c r="D13" s="25" t="s">
        <v>20</v>
      </c>
    </row>
    <row r="14" spans="1:4" ht="20.25" thickBot="1">
      <c r="A14" s="5" t="s">
        <v>224</v>
      </c>
      <c r="B14" s="7" t="s">
        <v>263</v>
      </c>
      <c r="C14" s="6">
        <v>25</v>
      </c>
      <c r="D14" s="25" t="s">
        <v>20</v>
      </c>
    </row>
    <row r="15" spans="1:4" ht="20.25" thickBot="1">
      <c r="A15" s="5" t="s">
        <v>213</v>
      </c>
      <c r="B15" s="7" t="s">
        <v>267</v>
      </c>
      <c r="C15" s="6">
        <v>26</v>
      </c>
      <c r="D15" s="25" t="s">
        <v>20</v>
      </c>
    </row>
    <row r="16" spans="1:4" ht="20.25" thickBot="1">
      <c r="A16" s="5" t="s">
        <v>205</v>
      </c>
      <c r="B16" s="7" t="s">
        <v>43</v>
      </c>
      <c r="C16" s="6">
        <v>27</v>
      </c>
      <c r="D16" s="25" t="s">
        <v>20</v>
      </c>
    </row>
    <row r="17" spans="1:4" ht="20.25" thickBot="1">
      <c r="A17" s="5" t="s">
        <v>206</v>
      </c>
      <c r="B17" s="7" t="s">
        <v>263</v>
      </c>
      <c r="C17" s="6">
        <v>28</v>
      </c>
      <c r="D17" s="25" t="s">
        <v>20</v>
      </c>
    </row>
    <row r="18" spans="1:4" ht="20.25" thickBot="1">
      <c r="A18" s="5" t="s">
        <v>208</v>
      </c>
      <c r="B18" s="7" t="s">
        <v>43</v>
      </c>
      <c r="C18" s="6">
        <v>28</v>
      </c>
      <c r="D18" s="25" t="s">
        <v>20</v>
      </c>
    </row>
    <row r="19" spans="1:4" ht="20.25" thickBot="1">
      <c r="A19" s="5" t="s">
        <v>207</v>
      </c>
      <c r="B19" s="7" t="s">
        <v>266</v>
      </c>
      <c r="C19" s="6">
        <v>28</v>
      </c>
      <c r="D19" s="25" t="s">
        <v>20</v>
      </c>
    </row>
    <row r="20" spans="1:4" ht="20.25" thickBot="1">
      <c r="A20" s="5" t="s">
        <v>203</v>
      </c>
      <c r="B20" s="7" t="s">
        <v>240</v>
      </c>
      <c r="C20" s="6">
        <v>29</v>
      </c>
      <c r="D20" s="25" t="s">
        <v>20</v>
      </c>
    </row>
    <row r="21" spans="1:4" ht="20.25" thickBot="1">
      <c r="A21" s="5" t="s">
        <v>210</v>
      </c>
      <c r="B21" s="7" t="s">
        <v>263</v>
      </c>
      <c r="C21" s="6">
        <v>30</v>
      </c>
      <c r="D21" s="25" t="s">
        <v>20</v>
      </c>
    </row>
    <row r="22" spans="1:4" ht="20.25" thickBot="1">
      <c r="A22" s="5" t="s">
        <v>216</v>
      </c>
      <c r="B22" s="7" t="s">
        <v>240</v>
      </c>
      <c r="C22" s="6">
        <v>30</v>
      </c>
      <c r="D22" s="25" t="s">
        <v>20</v>
      </c>
    </row>
    <row r="23" spans="1:4" ht="20.25" thickBot="1">
      <c r="A23" s="5" t="s">
        <v>209</v>
      </c>
      <c r="B23" s="7" t="s">
        <v>244</v>
      </c>
      <c r="C23" s="6">
        <v>30</v>
      </c>
      <c r="D23" s="25" t="s">
        <v>20</v>
      </c>
    </row>
    <row r="24" spans="1:4" ht="20.25" thickBot="1">
      <c r="A24" s="5" t="s">
        <v>220</v>
      </c>
      <c r="B24" s="7" t="s">
        <v>240</v>
      </c>
      <c r="C24" s="6">
        <v>30</v>
      </c>
      <c r="D24" s="25" t="s">
        <v>20</v>
      </c>
    </row>
    <row r="25" spans="1:4" ht="20.25" thickBot="1">
      <c r="A25" s="5" t="s">
        <v>223</v>
      </c>
      <c r="B25" s="7" t="s">
        <v>244</v>
      </c>
      <c r="C25" s="6">
        <v>33</v>
      </c>
      <c r="D25" s="25" t="s">
        <v>20</v>
      </c>
    </row>
    <row r="26" spans="1:4" ht="20.25" thickBot="1">
      <c r="A26" s="5" t="s">
        <v>214</v>
      </c>
      <c r="B26" s="7" t="s">
        <v>266</v>
      </c>
      <c r="C26" s="6">
        <v>34</v>
      </c>
      <c r="D26" s="25" t="s">
        <v>20</v>
      </c>
    </row>
    <row r="27" spans="1:4" ht="20.25" thickBot="1">
      <c r="A27" s="5" t="s">
        <v>264</v>
      </c>
      <c r="B27" s="7" t="s">
        <v>263</v>
      </c>
      <c r="C27" s="6">
        <v>36</v>
      </c>
      <c r="D27" s="25" t="s">
        <v>20</v>
      </c>
    </row>
    <row r="28" spans="1:4" ht="20.25" thickBot="1">
      <c r="A28" s="5" t="s">
        <v>182</v>
      </c>
      <c r="B28" s="7" t="s">
        <v>242</v>
      </c>
      <c r="C28" s="6">
        <v>36</v>
      </c>
      <c r="D28" s="25" t="s">
        <v>20</v>
      </c>
    </row>
    <row r="29" spans="1:4" ht="20.25" thickBot="1">
      <c r="A29" s="5" t="s">
        <v>181</v>
      </c>
      <c r="B29" s="7" t="s">
        <v>244</v>
      </c>
      <c r="C29" s="6">
        <v>36</v>
      </c>
      <c r="D29" s="25" t="s">
        <v>20</v>
      </c>
    </row>
    <row r="30" spans="1:4" ht="20.25" thickBot="1">
      <c r="A30" s="5" t="s">
        <v>204</v>
      </c>
      <c r="B30" s="7" t="s">
        <v>242</v>
      </c>
      <c r="C30" s="6">
        <v>37</v>
      </c>
      <c r="D30" s="25" t="s">
        <v>20</v>
      </c>
    </row>
    <row r="31" spans="1:4" ht="20.25" thickBot="1">
      <c r="A31" s="5" t="s">
        <v>218</v>
      </c>
      <c r="B31" s="7" t="s">
        <v>263</v>
      </c>
      <c r="C31" s="6">
        <v>37</v>
      </c>
      <c r="D31" s="25" t="s">
        <v>20</v>
      </c>
    </row>
    <row r="32" spans="1:4" ht="20.25" thickBot="1">
      <c r="A32" s="5" t="s">
        <v>211</v>
      </c>
      <c r="B32" s="7" t="s">
        <v>263</v>
      </c>
      <c r="C32" s="6">
        <v>38</v>
      </c>
      <c r="D32" s="25" t="s">
        <v>20</v>
      </c>
    </row>
    <row r="33" spans="1:4" ht="20.25" thickBot="1">
      <c r="A33" s="5" t="s">
        <v>274</v>
      </c>
      <c r="B33" s="7" t="s">
        <v>263</v>
      </c>
      <c r="C33" s="6">
        <v>38</v>
      </c>
      <c r="D33" s="25" t="s">
        <v>20</v>
      </c>
    </row>
    <row r="34" spans="1:4" ht="20.25" thickBot="1">
      <c r="A34" s="5" t="s">
        <v>215</v>
      </c>
      <c r="B34" s="7" t="s">
        <v>263</v>
      </c>
      <c r="C34" s="6">
        <v>39</v>
      </c>
      <c r="D34" s="25" t="s">
        <v>20</v>
      </c>
    </row>
    <row r="35" spans="1:4" ht="20.25" thickBot="1">
      <c r="A35" s="5" t="s">
        <v>225</v>
      </c>
      <c r="B35" s="7" t="s">
        <v>263</v>
      </c>
      <c r="C35" s="6">
        <v>39</v>
      </c>
      <c r="D35" s="25" t="s">
        <v>20</v>
      </c>
    </row>
    <row r="36" spans="1:4" ht="20.25" thickBot="1">
      <c r="A36" s="5" t="s">
        <v>221</v>
      </c>
      <c r="B36" s="7" t="s">
        <v>242</v>
      </c>
      <c r="C36" s="6">
        <v>42</v>
      </c>
      <c r="D36" s="25" t="s">
        <v>20</v>
      </c>
    </row>
    <row r="37" spans="1:4" ht="20.25" thickBot="1">
      <c r="A37" s="5" t="s">
        <v>226</v>
      </c>
      <c r="B37" s="7" t="s">
        <v>263</v>
      </c>
      <c r="C37" s="6">
        <v>43</v>
      </c>
      <c r="D37" s="25" t="s">
        <v>20</v>
      </c>
    </row>
    <row r="38" spans="1:4" ht="20.25" thickBot="1">
      <c r="A38" s="5" t="s">
        <v>222</v>
      </c>
      <c r="B38" s="7" t="s">
        <v>242</v>
      </c>
      <c r="C38" s="6">
        <v>43</v>
      </c>
      <c r="D38" s="25" t="s">
        <v>20</v>
      </c>
    </row>
    <row r="39" spans="1:4" ht="20.25" thickBot="1">
      <c r="A39" s="202" t="s">
        <v>219</v>
      </c>
      <c r="B39" s="203" t="s">
        <v>263</v>
      </c>
      <c r="C39" s="204">
        <v>45</v>
      </c>
      <c r="D39" s="25" t="s">
        <v>20</v>
      </c>
    </row>
    <row r="40" spans="1:4" ht="20.25" thickBot="1">
      <c r="A40" s="198"/>
      <c r="B40" s="199"/>
      <c r="C40" s="62"/>
    </row>
    <row r="41" spans="1:4" ht="20.25" thickBot="1">
      <c r="A41" s="256" t="s">
        <v>45</v>
      </c>
      <c r="B41" s="257"/>
      <c r="C41" s="258"/>
    </row>
    <row r="42" spans="1:4" ht="20.25" thickBot="1">
      <c r="A42" s="4" t="s">
        <v>0</v>
      </c>
      <c r="B42" s="4" t="s">
        <v>9</v>
      </c>
      <c r="C42" s="4" t="s">
        <v>8</v>
      </c>
      <c r="D42" s="92"/>
    </row>
    <row r="43" spans="1:4" ht="20.25" thickBot="1">
      <c r="A43" s="179" t="s">
        <v>228</v>
      </c>
      <c r="B43" s="203" t="s">
        <v>240</v>
      </c>
      <c r="C43" s="204"/>
      <c r="D43" s="25" t="s">
        <v>20</v>
      </c>
    </row>
    <row r="44" spans="1:4">
      <c r="B44" s="1"/>
    </row>
    <row r="45" spans="1:4">
      <c r="B45" s="1"/>
    </row>
    <row r="46" spans="1:4">
      <c r="B46" s="1"/>
    </row>
    <row r="47" spans="1:4">
      <c r="B47" s="1"/>
    </row>
    <row r="48" spans="1:4">
      <c r="B48" s="1"/>
    </row>
    <row r="49" spans="2:2">
      <c r="B49" s="1"/>
    </row>
  </sheetData>
  <sortState ref="A10:C39">
    <sortCondition ref="C10:C39"/>
  </sortState>
  <mergeCells count="8">
    <mergeCell ref="A41:C41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2021-11-28T20:45:08Z</cp:lastPrinted>
  <dcterms:created xsi:type="dcterms:W3CDTF">2000-04-30T13:23:02Z</dcterms:created>
  <dcterms:modified xsi:type="dcterms:W3CDTF">2021-11-28T21:02:12Z</dcterms:modified>
</cp:coreProperties>
</file>